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755"/>
  </bookViews>
  <sheets>
    <sheet name="Доходы" sheetId="1" r:id="rId1"/>
    <sheet name="Расходы" sheetId="2" r:id="rId2"/>
    <sheet name="Источники" sheetId="3" r:id="rId3"/>
  </sheets>
  <calcPr calcId="125725"/>
</workbook>
</file>

<file path=xl/calcChain.xml><?xml version="1.0" encoding="utf-8"?>
<calcChain xmlns="http://schemas.openxmlformats.org/spreadsheetml/2006/main">
  <c r="F63" i="2"/>
  <c r="E63"/>
  <c r="G65"/>
  <c r="F64"/>
  <c r="E64"/>
  <c r="E33"/>
  <c r="F6" i="1"/>
  <c r="D6"/>
  <c r="C6"/>
  <c r="F10" i="2"/>
  <c r="F9"/>
  <c r="E10"/>
  <c r="E9" s="1"/>
  <c r="F66"/>
  <c r="E66"/>
  <c r="F75"/>
  <c r="G75" s="1"/>
  <c r="E75"/>
  <c r="G76"/>
  <c r="G68"/>
  <c r="F31"/>
  <c r="E31"/>
  <c r="G36"/>
  <c r="F35"/>
  <c r="E35"/>
  <c r="G34"/>
  <c r="F33"/>
  <c r="G15"/>
  <c r="F29" i="1"/>
  <c r="F82" i="2"/>
  <c r="E82"/>
  <c r="G83"/>
  <c r="F78"/>
  <c r="E78"/>
  <c r="G79"/>
  <c r="F24"/>
  <c r="E25"/>
  <c r="G25" s="1"/>
  <c r="G26"/>
  <c r="F22"/>
  <c r="F21" s="1"/>
  <c r="E22"/>
  <c r="E21" s="1"/>
  <c r="G21" s="1"/>
  <c r="G23"/>
  <c r="F19"/>
  <c r="E19"/>
  <c r="G20"/>
  <c r="G19" s="1"/>
  <c r="F12" i="1"/>
  <c r="F28"/>
  <c r="F26"/>
  <c r="F55" i="2"/>
  <c r="E55"/>
  <c r="F48"/>
  <c r="E48"/>
  <c r="F49"/>
  <c r="E49"/>
  <c r="G50"/>
  <c r="G49" s="1"/>
  <c r="F11" i="1"/>
  <c r="G56" i="2"/>
  <c r="G18"/>
  <c r="G17"/>
  <c r="G16"/>
  <c r="G14"/>
  <c r="G13"/>
  <c r="G64" l="1"/>
  <c r="G35"/>
  <c r="G33"/>
  <c r="E24"/>
  <c r="G78"/>
  <c r="G22"/>
  <c r="G82"/>
  <c r="G24"/>
  <c r="G10"/>
  <c r="G55"/>
  <c r="F18" i="1"/>
  <c r="E44" i="2"/>
  <c r="G74" l="1"/>
  <c r="G73"/>
  <c r="F57"/>
  <c r="E57"/>
  <c r="E54" s="1"/>
  <c r="F13" i="1"/>
  <c r="F14"/>
  <c r="F15"/>
  <c r="F61" i="2"/>
  <c r="E61"/>
  <c r="E60" s="1"/>
  <c r="G8"/>
  <c r="G11"/>
  <c r="G12"/>
  <c r="G29"/>
  <c r="G32"/>
  <c r="G40"/>
  <c r="G41"/>
  <c r="G45"/>
  <c r="G47"/>
  <c r="G52"/>
  <c r="G58"/>
  <c r="G57" s="1"/>
  <c r="G62"/>
  <c r="G67"/>
  <c r="G70"/>
  <c r="G72"/>
  <c r="G81"/>
  <c r="G87"/>
  <c r="G90"/>
  <c r="F69"/>
  <c r="E69"/>
  <c r="E27" i="1"/>
  <c r="E25"/>
  <c r="F20"/>
  <c r="F21"/>
  <c r="F7"/>
  <c r="F46" i="2"/>
  <c r="E46"/>
  <c r="E43" s="1"/>
  <c r="F44"/>
  <c r="F43" s="1"/>
  <c r="F42" s="1"/>
  <c r="F30"/>
  <c r="F7" s="1"/>
  <c r="F89"/>
  <c r="F88" s="1"/>
  <c r="E89"/>
  <c r="F86"/>
  <c r="F85" s="1"/>
  <c r="F84" s="1"/>
  <c r="E86"/>
  <c r="F80"/>
  <c r="F77" s="1"/>
  <c r="E80"/>
  <c r="E77" s="1"/>
  <c r="F71"/>
  <c r="E71"/>
  <c r="E51"/>
  <c r="G48" s="1"/>
  <c r="F39"/>
  <c r="F38" s="1"/>
  <c r="F37" s="1"/>
  <c r="E39"/>
  <c r="E38" s="1"/>
  <c r="E37" s="1"/>
  <c r="E30"/>
  <c r="E28"/>
  <c r="E27" s="1"/>
  <c r="G27" s="1"/>
  <c r="E7" l="1"/>
  <c r="F54"/>
  <c r="G54" s="1"/>
  <c r="E42"/>
  <c r="G42" s="1"/>
  <c r="G61"/>
  <c r="G86"/>
  <c r="G43"/>
  <c r="G46"/>
  <c r="F60"/>
  <c r="G89"/>
  <c r="G71"/>
  <c r="G66"/>
  <c r="G60"/>
  <c r="G51"/>
  <c r="G30"/>
  <c r="E53"/>
  <c r="G77"/>
  <c r="G80"/>
  <c r="G69"/>
  <c r="G44"/>
  <c r="G37"/>
  <c r="G39"/>
  <c r="G38"/>
  <c r="G31"/>
  <c r="G28"/>
  <c r="E88"/>
  <c r="G88" s="1"/>
  <c r="E85"/>
  <c r="G85" s="1"/>
  <c r="F53" l="1"/>
  <c r="F59"/>
  <c r="G63"/>
  <c r="E59"/>
  <c r="G9"/>
  <c r="E84"/>
  <c r="G84" s="1"/>
  <c r="G59" l="1"/>
  <c r="G53"/>
  <c r="F6"/>
  <c r="E6"/>
  <c r="G7"/>
  <c r="G6" l="1"/>
</calcChain>
</file>

<file path=xl/sharedStrings.xml><?xml version="1.0" encoding="utf-8"?>
<sst xmlns="http://schemas.openxmlformats.org/spreadsheetml/2006/main" count="268" uniqueCount="169">
  <si>
    <t xml:space="preserve">ДОХОДЫ </t>
  </si>
  <si>
    <t>Наименование показателя</t>
  </si>
  <si>
    <t>Код дохода по БК</t>
  </si>
  <si>
    <t>Утвержденные бюджетные назначения</t>
  </si>
  <si>
    <t>Исполнено</t>
  </si>
  <si>
    <t>Неисполненные назначения</t>
  </si>
  <si>
    <t>Доходы бюджета - Всего</t>
  </si>
  <si>
    <t>000 8 50 00000 00 0000 000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</si>
  <si>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</si>
  <si>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000 1 01 02010 01 0000 110</t>
  </si>
  <si>
    <t>Доходы от уплаты акцизов на дизельное топливо, подлежащие распределению между бюджетами субъектов Российской Федерации  и местными бюджетами 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</si>
  <si>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 и местными бюджетами  с учетом установленных дифференцированных нормативов отчислений в местные бюджеты</t>
  </si>
  <si>
    <t xml:space="preserve">Доходы от уплаты акцизов на автомобильный бензин, подлежащие распределению между бюджетами субъектов Российской Федерации  и местными бюджетами  с учетом установленных дифференцированных нормативов отчислений в местные бюджеты </t>
  </si>
  <si>
    <t>Доходы от уплаты акцизов на прямогонный бензин, подлежащие распределению между бюджетами субъектов Российской Федерации  и местными бюджетами  с учетом установленных дифференцированных нормативов отчислений в местные бюджеты</t>
  </si>
  <si>
    <t>Земельный налог с организаций, обладающих земельным участком, расположенным в границах сельских поселений</t>
  </si>
  <si>
    <t>000 1 06 06033 10 0000 110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</si>
  <si>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</si>
  <si>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</si>
  <si>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РАСХОДЫ</t>
  </si>
  <si>
    <t>РПр</t>
  </si>
  <si>
    <t>ЦСР</t>
  </si>
  <si>
    <t>ВР</t>
  </si>
  <si>
    <t>Расходы бюджета - всего</t>
  </si>
  <si>
    <t>Общегосударственные вопросы</t>
  </si>
  <si>
    <t>Функционирование высшего должностного лица субъектов РФ и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</si>
  <si>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</si>
  <si>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Центральный аппарат</t>
  </si>
  <si>
    <t>Фонд оплаты труда и страховые взносы</t>
  </si>
  <si>
    <t>Иные выплаты персоналу, за исключением фонда оплаты труда</t>
  </si>
  <si>
    <t>Закупка товаров ,работ, услуг в сфере информационно-коммуникационных технологий</t>
  </si>
  <si>
    <t>Прочая закупка товаров, работ и услуг для государственных нужд</t>
  </si>
  <si>
    <t>Уплата налога на имущество организаций и земельного налога</t>
  </si>
  <si>
    <t>Уплата прочих налогов, сборов и иных платежей</t>
  </si>
  <si>
    <t>Уплата иных платежей</t>
  </si>
  <si>
    <t>Резервные фонды</t>
  </si>
  <si>
    <t>Резервные фонды местных администраций</t>
  </si>
  <si>
    <t>Резервные средства</t>
  </si>
  <si>
    <t>Другие общегосударственные вопросы</t>
  </si>
  <si>
    <t>Выполнение других обязательств государства</t>
  </si>
  <si>
    <t>Национальная оборона</t>
  </si>
  <si>
    <t>Мобилизационная и вневоинская подготовка</t>
  </si>
  <si>
    <t>Осуществление  первичного воинского учёта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</si>
  <si>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</si>
  <si>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</si>
  <si>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ЧС и стихийных бедствий природного и техногенного характера</t>
  </si>
  <si>
    <t>Подготовка населения и организаций к действиям чрезвычайной ситуации в мирное и военное время</t>
  </si>
  <si>
    <t>Обеспечение пожарной безопасности</t>
  </si>
  <si>
    <t>Целевые программы муниципальных образований</t>
  </si>
  <si>
    <t>Национальная экономика</t>
  </si>
  <si>
    <t>Дорожное хозяйство (дорожное фонды)</t>
  </si>
  <si>
    <t>Жилищно-коммунальное хозяйство</t>
  </si>
  <si>
    <t> Благоустройство</t>
  </si>
  <si>
    <t>Уличное освещение</t>
  </si>
  <si>
    <t> Прочие мероприятия по благоустройству городски округов и поселений</t>
  </si>
  <si>
    <t>244 </t>
  </si>
  <si>
    <t>Иные межбюджетные трансферты</t>
  </si>
  <si>
    <t>Культура</t>
  </si>
  <si>
    <t>Межбюджетные трансферты бюджетам муниципальных районов из бюджетов поселений и межбюджетные трансферты бюджетам поселений  из бюджетов муниципальных районов на осуществление  части полномочий по решению вопросов местного значения</t>
  </si>
  <si>
    <t>Социальная политика</t>
  </si>
  <si>
    <t xml:space="preserve">Пенсионное обеспечение </t>
  </si>
  <si>
    <t>Доплаты к пенсиям государственных служащих субъектов Российской Федерации и муниципальных служащих</t>
  </si>
  <si>
    <t>Пособия и компенсации по публичным нормативным обязательствам</t>
  </si>
  <si>
    <t>540 </t>
  </si>
  <si>
    <t>Результат исполнения бюджета (дефицит / профицит)</t>
  </si>
  <si>
    <t>0100</t>
  </si>
  <si>
    <t>0102</t>
  </si>
  <si>
    <t>0104</t>
  </si>
  <si>
    <t>0111</t>
  </si>
  <si>
    <t>0113</t>
  </si>
  <si>
    <t>0200</t>
  </si>
  <si>
    <t>0203</t>
  </si>
  <si>
    <t>0300</t>
  </si>
  <si>
    <t>0309</t>
  </si>
  <si>
    <t>0310</t>
  </si>
  <si>
    <t>0400</t>
  </si>
  <si>
    <t>0409</t>
  </si>
  <si>
    <t>0500</t>
  </si>
  <si>
    <t>0503</t>
  </si>
  <si>
    <t>0800</t>
  </si>
  <si>
    <t>0801</t>
  </si>
  <si>
    <t>Закупка товаров,работ, услуг для государственных муниципальных нужд</t>
  </si>
  <si>
    <t>Иные закупки товаров, работ и услуг для обеспечения государственных (муниципальных) нужд</t>
  </si>
  <si>
    <t xml:space="preserve">                                                             </t>
  </si>
  <si>
    <t>Новосибирской области   по источникам финансирования дефицита бюджета</t>
  </si>
  <si>
    <t>Код  БК</t>
  </si>
  <si>
    <t>Источники финансирования дефицита бюджетов - всего</t>
  </si>
  <si>
    <t>Изменение остатков средств</t>
  </si>
  <si>
    <t>Увеличение остатков средств бюджетов</t>
  </si>
  <si>
    <t>000 01 05 00 00 00 0000 500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</si>
  <si>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</si>
  <si>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</si>
  <si>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</si>
  <si>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</si>
  <si>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денежных средств бюджетов поселений</t>
  </si>
  <si>
    <t>000 01 05 02 01 10 0000 610</t>
  </si>
  <si>
    <t xml:space="preserve"> ИСПОЛНЕНИЕ </t>
  </si>
  <si>
    <t>Коммунальное хозяйство</t>
  </si>
  <si>
    <t>0502</t>
  </si>
  <si>
    <t>Благоустройство, содержание мест захоронения</t>
  </si>
  <si>
    <t>Иные бюджетные ассигнования</t>
  </si>
  <si>
    <t>бюджета Калиновского сельсовета Карасукского района</t>
  </si>
  <si>
    <r>
      <t>Приложение 1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к постановлению  администрации                                                                                                       Калиновского сельсовета                                                                      Карасукского района                                                                           Новосибирской области                                                                       от ___________   № __      </t>
    </r>
  </si>
  <si>
    <r>
      <t>Приложение 2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к постановлению администрации                                                                                                       Калиновского сельсовета                                                                   Карасукского района                                                                             Новосибирской области                                                                        от ___________   №_____    </t>
    </r>
  </si>
  <si>
    <t xml:space="preserve"> бюджета Калиновского сельсовета Карасукского района</t>
  </si>
  <si>
    <t xml:space="preserve">Прочая закупка товаров, работ и услуг </t>
  </si>
  <si>
    <r>
      <t>Приложение 3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к постановлению  администрации                                                                                                      Калиновского  сельсовета                                                                     Карасукского района                                                                           Новосибирской области                                                                       от_______   № _____ </t>
    </r>
  </si>
  <si>
    <t>000 01 00 00 00 00 0000 000</t>
  </si>
  <si>
    <t>x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</si>
  <si>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</t>
  </si>
  <si>
    <t>000 1 01 02010 01 2100 110</t>
  </si>
  <si>
    <t>000 1 01 02010 01 3000 110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</si>
  <si>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</t>
  </si>
  <si>
    <t>000 1 01 02020 01 3000 110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</si>
  <si>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</si>
  <si>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</si>
  <si>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</si>
  <si>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000 1 06 01030 10 2100 110</t>
  </si>
  <si>
    <t>Прочая закупка товаров, работ и услуг</t>
  </si>
  <si>
    <t>1102</t>
  </si>
  <si>
    <t>Физическая культура и спорт</t>
  </si>
  <si>
    <t>000 1 01 02030 01 0000 110</t>
  </si>
  <si>
    <t>000 1 03 02231 01 0000 110</t>
  </si>
  <si>
    <t xml:space="preserve">000 1 03 02241 01 0000 110 </t>
  </si>
  <si>
    <t>000 1 03 02251 01 0000 110</t>
  </si>
  <si>
    <t>000 1 03 02261 01 0000 110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</si>
  <si>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</si>
  <si>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</si>
  <si>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000 2 02 35118 10 0000 150</t>
  </si>
  <si>
    <t>000 2 02 49999 10 0000 150</t>
  </si>
  <si>
    <t>Прочие межбюджетные трансферты, передаваемые бюджетам сельских поселений</t>
  </si>
  <si>
    <t>Обеспечение пожарной безопасности Мероприятий по пожарной безопасности</t>
  </si>
  <si>
    <t>Единый сельскохозяйственный налог</t>
  </si>
  <si>
    <t>000 1 05 03010 01 0000 110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</si>
  <si>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</si>
  <si>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</si>
  <si>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</si>
  <si>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000 1 16 07010 10 0000 140</t>
  </si>
  <si>
    <t>Прочие субсидии бюджетам сельских поселений</t>
  </si>
  <si>
    <t>000 2 02 29999 10 0000 150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</si>
  <si>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</si>
  <si>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</si>
  <si>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Межбюджетные трансферты</t>
  </si>
  <si>
    <t xml:space="preserve">Иные межбюджетные трансферты
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</si>
  <si>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</si>
  <si>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</si>
  <si>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</si>
  <si>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</si>
  <si>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обеспечение проведения выборов и референдумов</t>
  </si>
  <si>
    <t>Субсидии местным бюджетам на реализацию мероприятий по сохранению памятников и других мемориальных объектов, увековечивающих память о новосибирцах - защитниках Отечества</t>
  </si>
  <si>
    <t>культура</t>
  </si>
  <si>
    <t>Закупка энергитических ресурсов</t>
  </si>
  <si>
    <t>Социальное обеспечение и иные выплаты населению</t>
  </si>
  <si>
    <t>Иные выплаты населению</t>
  </si>
  <si>
    <t>Финансовое обеспечение деятельности муниципальных образований Новосибирской области по управлению дорожным хозяйством</t>
  </si>
  <si>
    <t>9900070320</t>
  </si>
  <si>
    <t>Закупка энергетических ресурсов</t>
  </si>
  <si>
    <t>Софинансирование проектов развития территорий муниципальных образований НСО, основанных на местных инициативах в рамках ГП НСО "Управление финансами в НСО"</t>
  </si>
  <si>
    <t>99000S0240</t>
  </si>
  <si>
    <t>Новосибирской области  за 1 квартал 2022 года</t>
  </si>
  <si>
    <t>Прочие доходы от компенсации затрат бюджетов сельских поселений</t>
  </si>
  <si>
    <t>000 1 13 02995 10 0000 130</t>
  </si>
  <si>
    <t>Инициативные платежи, зачисляемые в бюджеты сельских поселений</t>
  </si>
  <si>
    <t>000 1 17 15030 10 0000 150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</si>
  <si>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</si>
  <si>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</si>
  <si>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</si>
  <si>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     Новосибирской области  за 1 квартал 2022 года</t>
  </si>
  <si>
    <t>Субсидии местным бюджетам на реализацию проектов развития территорий муниципальных образований НСО, основанных на местных инициативах в рамках ГП НСО "Управление финансами в НСО"</t>
  </si>
  <si>
    <t>бюджета за 1 квартал 2022года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</si>
</sst>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17">
    <xf numFmtId="0" fontId="0" fillId="0" borderId="0" xfId="0"/>
    <xf numFmtId="0" fontId="5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5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0" fillId="0" borderId="0" xfId="0" applyAlignment="1"/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49" fontId="5" fillId="0" borderId="5" xfId="0" applyNumberFormat="1" applyFont="1" applyBorder="1" applyAlignment="1">
      <alignment vertical="top" wrapText="1"/>
    </xf>
    <xf numFmtId="49" fontId="8" fillId="0" borderId="5" xfId="0" applyNumberFormat="1" applyFont="1" applyBorder="1" applyAlignment="1">
      <alignment vertical="top" wrapText="1"/>
    </xf>
    <xf numFmtId="49" fontId="7" fillId="0" borderId="5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9" xfId="0" applyFont="1" applyBorder="1" applyAlignment="1">
      <alignment vertical="top" wrapText="1"/>
    </xf>
    <xf numFmtId="0" fontId="5" fillId="0" borderId="7" xfId="0" applyFont="1" applyBorder="1" applyAlignment="1">
      <alignment horizontal="center" wrapText="1"/>
    </xf>
    <xf numFmtId="2" fontId="5" fillId="0" borderId="7" xfId="0" applyNumberFormat="1" applyFont="1" applyBorder="1" applyAlignment="1">
      <alignment horizontal="right" vertical="top" wrapText="1"/>
    </xf>
    <xf numFmtId="2" fontId="6" fillId="0" borderId="7" xfId="0" applyNumberFormat="1" applyFont="1" applyBorder="1" applyAlignment="1">
      <alignment horizontal="right" vertical="top"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right" vertical="top" wrapText="1"/>
    </xf>
    <xf numFmtId="2" fontId="8" fillId="0" borderId="5" xfId="0" applyNumberFormat="1" applyFont="1" applyBorder="1" applyAlignment="1">
      <alignment horizontal="right" vertical="top" wrapText="1"/>
    </xf>
    <xf numFmtId="2" fontId="7" fillId="0" borderId="5" xfId="0" applyNumberFormat="1" applyFont="1" applyBorder="1" applyAlignment="1">
      <alignment horizontal="right" vertical="top" wrapText="1"/>
    </xf>
    <xf numFmtId="2" fontId="10" fillId="0" borderId="5" xfId="0" applyNumberFormat="1" applyFont="1" applyBorder="1" applyAlignment="1">
      <alignment horizontal="right" vertical="top" wrapText="1"/>
    </xf>
    <xf numFmtId="0" fontId="1" fillId="0" borderId="0" xfId="0" applyFont="1" applyAlignment="1"/>
    <xf numFmtId="0" fontId="1" fillId="0" borderId="0" xfId="0" applyFont="1" applyBorder="1" applyAlignment="1">
      <alignment horizontal="right" vertical="top" wrapText="1"/>
    </xf>
    <xf numFmtId="2" fontId="7" fillId="0" borderId="7" xfId="0" applyNumberFormat="1" applyFont="1" applyBorder="1" applyAlignment="1">
      <alignment horizontal="right" vertical="top" wrapText="1"/>
    </xf>
    <xf numFmtId="0" fontId="5" fillId="0" borderId="10" xfId="0" applyFont="1" applyBorder="1" applyAlignment="1">
      <alignment vertical="top" wrapText="1"/>
    </xf>
    <xf numFmtId="49" fontId="5" fillId="0" borderId="8" xfId="0" applyNumberFormat="1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2" fontId="7" fillId="0" borderId="8" xfId="0" applyNumberFormat="1" applyFont="1" applyBorder="1" applyAlignment="1">
      <alignment horizontal="right" vertical="top" wrapText="1"/>
    </xf>
    <xf numFmtId="0" fontId="7" fillId="0" borderId="11" xfId="0" applyFont="1" applyBorder="1" applyAlignment="1">
      <alignment vertical="top" wrapText="1"/>
    </xf>
    <xf numFmtId="49" fontId="7" fillId="0" borderId="2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2" fontId="8" fillId="0" borderId="0" xfId="0" applyNumberFormat="1" applyFont="1" applyBorder="1" applyAlignment="1">
      <alignment horizontal="right" vertical="top" wrapText="1"/>
    </xf>
    <xf numFmtId="2" fontId="7" fillId="0" borderId="7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right" vertical="top" wrapText="1"/>
    </xf>
    <xf numFmtId="0" fontId="7" fillId="2" borderId="4" xfId="0" applyFont="1" applyFill="1" applyBorder="1" applyAlignment="1">
      <alignment vertical="top" wrapText="1"/>
    </xf>
    <xf numFmtId="2" fontId="6" fillId="0" borderId="7" xfId="0" applyNumberFormat="1" applyFont="1" applyBorder="1" applyAlignment="1">
      <alignment horizontal="right" vertical="top" wrapText="1"/>
    </xf>
    <xf numFmtId="49" fontId="13" fillId="0" borderId="12" xfId="0" applyNumberFormat="1" applyFont="1" applyFill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top" wrapText="1"/>
    </xf>
    <xf numFmtId="2" fontId="6" fillId="0" borderId="0" xfId="0" applyNumberFormat="1" applyFont="1" applyBorder="1" applyAlignment="1">
      <alignment horizontal="right" vertical="top" wrapText="1"/>
    </xf>
    <xf numFmtId="2" fontId="6" fillId="0" borderId="7" xfId="0" applyNumberFormat="1" applyFont="1" applyBorder="1" applyAlignment="1">
      <alignment horizontal="right" vertical="top" wrapText="1"/>
    </xf>
    <xf numFmtId="2" fontId="6" fillId="0" borderId="14" xfId="0" applyNumberFormat="1" applyFont="1" applyBorder="1" applyAlignment="1">
      <alignment horizontal="right" vertical="top" wrapText="1"/>
    </xf>
    <xf numFmtId="49" fontId="12" fillId="0" borderId="7" xfId="0" applyNumberFormat="1" applyFont="1" applyFill="1" applyBorder="1" applyAlignment="1">
      <alignment horizontal="left" vertical="center" wrapText="1"/>
    </xf>
    <xf numFmtId="4" fontId="12" fillId="0" borderId="15" xfId="0" applyNumberFormat="1" applyFont="1" applyFill="1" applyBorder="1" applyAlignment="1">
      <alignment horizontal="right" vertical="center" wrapText="1"/>
    </xf>
    <xf numFmtId="49" fontId="12" fillId="0" borderId="13" xfId="1" applyNumberFormat="1" applyFont="1" applyFill="1" applyBorder="1" applyAlignment="1">
      <alignment horizontal="left" vertical="center" wrapText="1"/>
    </xf>
    <xf numFmtId="49" fontId="12" fillId="0" borderId="7" xfId="2" applyNumberFormat="1" applyFont="1" applyFill="1" applyBorder="1" applyAlignment="1">
      <alignment horizontal="left" vertical="center" wrapText="1"/>
    </xf>
    <xf numFmtId="49" fontId="12" fillId="0" borderId="13" xfId="3" applyNumberFormat="1" applyFont="1" applyFill="1" applyBorder="1" applyAlignment="1">
      <alignment horizontal="left" vertical="center" wrapText="1"/>
    </xf>
    <xf numFmtId="49" fontId="12" fillId="0" borderId="7" xfId="4" applyNumberFormat="1" applyFont="1" applyFill="1" applyBorder="1" applyAlignment="1">
      <alignment horizontal="left" vertical="top" wrapText="1"/>
    </xf>
    <xf numFmtId="49" fontId="12" fillId="0" borderId="7" xfId="0" applyNumberFormat="1" applyFont="1" applyFill="1" applyBorder="1" applyAlignment="1">
      <alignment horizontal="left" vertical="top" wrapText="1"/>
    </xf>
    <xf numFmtId="49" fontId="12" fillId="0" borderId="13" xfId="5" applyNumberFormat="1" applyFont="1" applyFill="1" applyBorder="1" applyAlignment="1">
      <alignment horizontal="left" vertical="center" wrapText="1"/>
    </xf>
    <xf numFmtId="49" fontId="12" fillId="0" borderId="13" xfId="7" applyNumberFormat="1" applyFont="1" applyFill="1" applyBorder="1" applyAlignment="1">
      <alignment horizontal="left" vertical="center" wrapText="1"/>
    </xf>
    <xf numFmtId="49" fontId="12" fillId="0" borderId="13" xfId="9" applyNumberFormat="1" applyFont="1" applyFill="1" applyBorder="1" applyAlignment="1">
      <alignment horizontal="left" vertical="center" wrapText="1"/>
    </xf>
    <xf numFmtId="49" fontId="12" fillId="0" borderId="7" xfId="10" applyNumberFormat="1" applyFont="1" applyFill="1" applyBorder="1" applyAlignment="1">
      <alignment horizontal="left" vertical="center" wrapText="1"/>
    </xf>
    <xf numFmtId="2" fontId="12" fillId="0" borderId="7" xfId="0" applyNumberFormat="1" applyFont="1" applyFill="1" applyBorder="1" applyAlignment="1">
      <alignment horizontal="center" vertical="top" wrapText="1"/>
    </xf>
    <xf numFmtId="4" fontId="12" fillId="0" borderId="7" xfId="0" applyNumberFormat="1" applyFont="1" applyFill="1" applyBorder="1" applyAlignment="1">
      <alignment horizontal="right" vertical="top" wrapText="1"/>
    </xf>
    <xf numFmtId="49" fontId="12" fillId="0" borderId="13" xfId="11" applyNumberFormat="1" applyFont="1" applyFill="1" applyBorder="1" applyAlignment="1">
      <alignment horizontal="left" vertical="center" wrapText="1"/>
    </xf>
    <xf numFmtId="49" fontId="12" fillId="0" borderId="7" xfId="6" applyNumberFormat="1" applyFont="1" applyFill="1" applyBorder="1" applyAlignment="1">
      <alignment horizontal="left" vertical="top" wrapText="1"/>
    </xf>
    <xf numFmtId="49" fontId="12" fillId="0" borderId="7" xfId="8" applyNumberFormat="1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49" fontId="12" fillId="0" borderId="12" xfId="14" applyNumberFormat="1" applyFont="1" applyFill="1" applyBorder="1" applyAlignment="1">
      <alignment horizontal="left" vertical="center" wrapText="1"/>
    </xf>
    <xf numFmtId="49" fontId="12" fillId="0" borderId="12" xfId="15" applyNumberFormat="1" applyFont="1" applyFill="1" applyBorder="1" applyAlignment="1">
      <alignment horizontal="left" vertical="center" wrapText="1"/>
    </xf>
    <xf numFmtId="49" fontId="12" fillId="0" borderId="12" xfId="16" applyNumberFormat="1" applyFont="1" applyFill="1" applyBorder="1" applyAlignment="1">
      <alignment horizontal="left" vertical="center" wrapText="1"/>
    </xf>
    <xf numFmtId="49" fontId="12" fillId="0" borderId="12" xfId="17" applyNumberFormat="1" applyFont="1" applyFill="1" applyBorder="1" applyAlignment="1">
      <alignment horizontal="left" vertical="center" wrapText="1"/>
    </xf>
    <xf numFmtId="49" fontId="12" fillId="0" borderId="12" xfId="19" applyNumberFormat="1" applyFont="1" applyFill="1" applyBorder="1" applyAlignment="1">
      <alignment horizontal="left" vertical="center" wrapText="1"/>
    </xf>
    <xf numFmtId="49" fontId="12" fillId="0" borderId="12" xfId="18" applyNumberFormat="1" applyFont="1" applyFill="1" applyBorder="1" applyAlignment="1">
      <alignment horizontal="left" vertical="center" wrapText="1"/>
    </xf>
    <xf numFmtId="2" fontId="6" fillId="2" borderId="7" xfId="0" applyNumberFormat="1" applyFont="1" applyFill="1" applyBorder="1" applyAlignment="1">
      <alignment horizontal="right" vertical="top" wrapText="1"/>
    </xf>
    <xf numFmtId="2" fontId="7" fillId="2" borderId="7" xfId="0" applyNumberFormat="1" applyFont="1" applyFill="1" applyBorder="1" applyAlignment="1">
      <alignment horizontal="right" vertical="top" wrapText="1"/>
    </xf>
    <xf numFmtId="49" fontId="12" fillId="0" borderId="7" xfId="12" applyNumberFormat="1" applyFont="1" applyFill="1" applyBorder="1" applyAlignment="1">
      <alignment horizontal="center" vertical="top" wrapText="1"/>
    </xf>
    <xf numFmtId="49" fontId="12" fillId="0" borderId="13" xfId="20" applyNumberFormat="1" applyFont="1" applyFill="1" applyBorder="1" applyAlignment="1">
      <alignment horizontal="left" vertical="center" wrapText="1"/>
    </xf>
    <xf numFmtId="49" fontId="12" fillId="0" borderId="7" xfId="21" applyNumberFormat="1" applyFont="1" applyFill="1" applyBorder="1" applyAlignment="1">
      <alignment horizontal="left" vertical="center" wrapText="1"/>
    </xf>
    <xf numFmtId="49" fontId="15" fillId="0" borderId="12" xfId="13" applyNumberFormat="1" applyFont="1" applyFill="1" applyBorder="1" applyAlignment="1">
      <alignment horizontal="left" vertical="center" wrapText="1"/>
    </xf>
    <xf numFmtId="0" fontId="5" fillId="0" borderId="11" xfId="0" applyFont="1" applyBorder="1" applyAlignment="1">
      <alignment vertical="top" wrapText="1"/>
    </xf>
    <xf numFmtId="49" fontId="15" fillId="0" borderId="2" xfId="23" applyNumberFormat="1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2" fontId="7" fillId="0" borderId="2" xfId="0" applyNumberFormat="1" applyFont="1" applyBorder="1" applyAlignment="1">
      <alignment horizontal="right" vertical="top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vertical="top" wrapText="1"/>
    </xf>
    <xf numFmtId="49" fontId="13" fillId="0" borderId="12" xfId="24" applyNumberFormat="1" applyFont="1" applyFill="1" applyBorder="1" applyAlignment="1">
      <alignment horizontal="left" vertical="center" wrapText="1"/>
    </xf>
    <xf numFmtId="4" fontId="12" fillId="0" borderId="14" xfId="0" applyNumberFormat="1" applyFont="1" applyFill="1" applyBorder="1" applyAlignment="1">
      <alignment horizontal="center" vertical="top" wrapText="1"/>
    </xf>
    <xf numFmtId="4" fontId="12" fillId="0" borderId="7" xfId="22" applyNumberFormat="1" applyFont="1" applyFill="1" applyBorder="1" applyAlignment="1">
      <alignment horizontal="center" vertical="top" wrapText="1"/>
    </xf>
    <xf numFmtId="0" fontId="15" fillId="0" borderId="18" xfId="1" applyNumberFormat="1" applyFont="1" applyFill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2" fontId="5" fillId="0" borderId="7" xfId="0" applyNumberFormat="1" applyFont="1" applyBorder="1" applyAlignment="1">
      <alignment horizontal="right" vertical="top" wrapText="1"/>
    </xf>
    <xf numFmtId="2" fontId="6" fillId="2" borderId="7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wrapText="1"/>
    </xf>
    <xf numFmtId="0" fontId="7" fillId="0" borderId="7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</cellXfs>
  <cellStyles count="25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5" xfId="23"/>
    <cellStyle name="Обычный 26" xfId="24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F7" sqref="F7"/>
    </sheetView>
  </sheetViews>
  <sheetFormatPr defaultRowHeight="15"/>
  <cols>
    <col min="1" max="1" width="21.28515625" customWidth="1"/>
    <col min="2" max="2" width="20.7109375" customWidth="1"/>
    <col min="3" max="3" width="13.5703125" customWidth="1"/>
    <col min="4" max="4" width="12.5703125" customWidth="1"/>
    <col min="5" max="5" width="3.42578125" hidden="1" customWidth="1"/>
    <col min="6" max="6" width="13.28515625" customWidth="1"/>
    <col min="7" max="7" width="3.140625" customWidth="1"/>
  </cols>
  <sheetData>
    <row r="1" spans="1:6" ht="96" customHeight="1">
      <c r="C1" s="107" t="s">
        <v>101</v>
      </c>
      <c r="D1" s="107"/>
      <c r="E1" s="107"/>
      <c r="F1" s="107"/>
    </row>
    <row r="2" spans="1:6" ht="18.75">
      <c r="A2" s="108" t="s">
        <v>0</v>
      </c>
      <c r="B2" s="108"/>
      <c r="C2" s="108"/>
      <c r="D2" s="108"/>
      <c r="E2" s="108"/>
      <c r="F2" s="108"/>
    </row>
    <row r="3" spans="1:6" ht="18.75">
      <c r="A3" s="109" t="s">
        <v>100</v>
      </c>
      <c r="B3" s="109"/>
      <c r="C3" s="109"/>
      <c r="D3" s="109"/>
      <c r="E3" s="109"/>
      <c r="F3" s="109"/>
    </row>
    <row r="4" spans="1:6" ht="18.75">
      <c r="A4" s="110" t="s">
        <v>158</v>
      </c>
      <c r="B4" s="110"/>
      <c r="C4" s="110"/>
      <c r="D4" s="110"/>
      <c r="E4" s="110"/>
      <c r="F4" s="110"/>
    </row>
    <row r="5" spans="1:6" ht="33">
      <c r="A5" s="5" t="s">
        <v>1</v>
      </c>
      <c r="B5" s="5" t="s">
        <v>2</v>
      </c>
      <c r="C5" s="5" t="s">
        <v>3</v>
      </c>
      <c r="D5" s="106" t="s">
        <v>4</v>
      </c>
      <c r="E5" s="106"/>
      <c r="F5" s="5" t="s">
        <v>5</v>
      </c>
    </row>
    <row r="6" spans="1:6" ht="25.5">
      <c r="A6" s="6" t="s">
        <v>6</v>
      </c>
      <c r="B6" s="9" t="s">
        <v>7</v>
      </c>
      <c r="C6" s="29">
        <f>C7+C8+C9+C10+C11+C12+C13+C14+C15+C16+C17+C18+C19+C20+C21+C22+C23+C24+C25+C26+C27+C28+C29+C30</f>
        <v>8057306.9000000004</v>
      </c>
      <c r="D6" s="111">
        <f>D7+D8+D9+D10+D11+D12+D13+D14+D15+D16+D17+D18+D19+D20+D21+D22+D23+D24+D25+D26+D27+D28+D29+D30</f>
        <v>5417847.71</v>
      </c>
      <c r="E6" s="111"/>
      <c r="F6" s="29">
        <f>F7+F8+F9+F10+F11+F12+F13+F14+F15+F16+F17+F18+F19+F20+F21+F22+F23+F24+E25+F26+E27+F28+F29+F30</f>
        <v>3997070.44</v>
      </c>
    </row>
    <row r="7" spans="1:6" ht="144">
      <c r="A7" s="7" t="s">
        <v>8</v>
      </c>
      <c r="B7" s="8" t="s">
        <v>9</v>
      </c>
      <c r="C7" s="82">
        <v>656800</v>
      </c>
      <c r="D7" s="112">
        <v>159294.49</v>
      </c>
      <c r="E7" s="112"/>
      <c r="F7" s="83">
        <f t="shared" ref="F7:F29" si="0">C7-D7</f>
        <v>497505.51</v>
      </c>
    </row>
    <row r="8" spans="1:6" ht="144">
      <c r="A8" s="54" t="s">
        <v>108</v>
      </c>
      <c r="B8" s="65" t="s">
        <v>109</v>
      </c>
      <c r="C8" s="58">
        <v>0</v>
      </c>
      <c r="D8" s="50">
        <v>0</v>
      </c>
      <c r="E8" s="50"/>
      <c r="F8" s="39">
        <v>0</v>
      </c>
    </row>
    <row r="9" spans="1:6" ht="144">
      <c r="A9" s="54" t="s">
        <v>108</v>
      </c>
      <c r="B9" s="65" t="s">
        <v>110</v>
      </c>
      <c r="C9" s="58">
        <v>0</v>
      </c>
      <c r="D9" s="50">
        <v>0</v>
      </c>
      <c r="E9" s="50"/>
      <c r="F9" s="39">
        <v>0</v>
      </c>
    </row>
    <row r="10" spans="1:6" ht="156">
      <c r="A10" s="54" t="s">
        <v>111</v>
      </c>
      <c r="B10" s="65" t="s">
        <v>112</v>
      </c>
      <c r="C10" s="58">
        <v>0</v>
      </c>
      <c r="D10" s="50">
        <v>0</v>
      </c>
      <c r="E10" s="50"/>
      <c r="F10" s="39">
        <v>0</v>
      </c>
    </row>
    <row r="11" spans="1:6" ht="88.5" customHeight="1">
      <c r="A11" s="54" t="s">
        <v>113</v>
      </c>
      <c r="B11" s="65" t="s">
        <v>120</v>
      </c>
      <c r="C11" s="58">
        <v>0</v>
      </c>
      <c r="D11" s="105">
        <v>0</v>
      </c>
      <c r="E11" s="105"/>
      <c r="F11" s="39">
        <f t="shared" si="0"/>
        <v>0</v>
      </c>
    </row>
    <row r="12" spans="1:6" ht="88.5" customHeight="1">
      <c r="A12" s="54" t="s">
        <v>114</v>
      </c>
      <c r="B12" s="65" t="s">
        <v>120</v>
      </c>
      <c r="C12" s="58">
        <v>0</v>
      </c>
      <c r="D12" s="50">
        <v>0</v>
      </c>
      <c r="E12" s="50"/>
      <c r="F12" s="39">
        <f t="shared" si="0"/>
        <v>0</v>
      </c>
    </row>
    <row r="13" spans="1:6" ht="136.5" customHeight="1">
      <c r="A13" s="8" t="s">
        <v>10</v>
      </c>
      <c r="B13" s="8" t="s">
        <v>121</v>
      </c>
      <c r="C13" s="30">
        <v>0</v>
      </c>
      <c r="D13" s="105">
        <v>0</v>
      </c>
      <c r="E13" s="105"/>
      <c r="F13" s="39">
        <f t="shared" si="0"/>
        <v>0</v>
      </c>
    </row>
    <row r="14" spans="1:6" ht="168.75" customHeight="1">
      <c r="A14" s="8" t="s">
        <v>11</v>
      </c>
      <c r="B14" s="8" t="s">
        <v>122</v>
      </c>
      <c r="C14" s="30">
        <v>0</v>
      </c>
      <c r="D14" s="105">
        <v>0</v>
      </c>
      <c r="E14" s="105"/>
      <c r="F14" s="39">
        <f t="shared" si="0"/>
        <v>0</v>
      </c>
    </row>
    <row r="15" spans="1:6" ht="132">
      <c r="A15" s="8" t="s">
        <v>12</v>
      </c>
      <c r="B15" s="8" t="s">
        <v>123</v>
      </c>
      <c r="C15" s="30">
        <v>0</v>
      </c>
      <c r="D15" s="105">
        <v>0</v>
      </c>
      <c r="E15" s="105"/>
      <c r="F15" s="39">
        <f t="shared" si="0"/>
        <v>0</v>
      </c>
    </row>
    <row r="16" spans="1:6" ht="132">
      <c r="A16" s="8" t="s">
        <v>13</v>
      </c>
      <c r="B16" s="8" t="s">
        <v>124</v>
      </c>
      <c r="C16" s="30">
        <v>0</v>
      </c>
      <c r="D16" s="105">
        <v>0</v>
      </c>
      <c r="E16" s="105"/>
      <c r="F16" s="39">
        <v>0</v>
      </c>
    </row>
    <row r="17" spans="1:7" ht="36">
      <c r="A17" s="61" t="s">
        <v>131</v>
      </c>
      <c r="B17" s="62" t="s">
        <v>132</v>
      </c>
      <c r="C17" s="58">
        <v>2650300</v>
      </c>
      <c r="D17" s="57">
        <v>2679870</v>
      </c>
      <c r="E17" s="57"/>
      <c r="F17" s="39">
        <v>0</v>
      </c>
    </row>
    <row r="18" spans="1:7" ht="101.25" customHeight="1">
      <c r="A18" s="54" t="s">
        <v>125</v>
      </c>
      <c r="B18" s="59" t="s">
        <v>126</v>
      </c>
      <c r="C18" s="58">
        <v>25400</v>
      </c>
      <c r="D18" s="105">
        <v>1322.34</v>
      </c>
      <c r="E18" s="105"/>
      <c r="F18" s="39">
        <f t="shared" si="0"/>
        <v>24077.66</v>
      </c>
    </row>
    <row r="19" spans="1:7" ht="101.25" customHeight="1">
      <c r="A19" s="54" t="s">
        <v>115</v>
      </c>
      <c r="B19" s="59" t="s">
        <v>116</v>
      </c>
      <c r="C19" s="58">
        <v>0</v>
      </c>
      <c r="D19" s="50">
        <v>0</v>
      </c>
      <c r="E19" s="50"/>
      <c r="F19" s="39">
        <v>0</v>
      </c>
    </row>
    <row r="20" spans="1:7" ht="70.5" customHeight="1">
      <c r="A20" s="8" t="s">
        <v>14</v>
      </c>
      <c r="B20" s="8" t="s">
        <v>15</v>
      </c>
      <c r="C20" s="30">
        <v>575200</v>
      </c>
      <c r="D20" s="105">
        <v>362418</v>
      </c>
      <c r="E20" s="105"/>
      <c r="F20" s="39">
        <f t="shared" si="0"/>
        <v>212782</v>
      </c>
    </row>
    <row r="21" spans="1:7" ht="71.25" customHeight="1">
      <c r="A21" s="8" t="s">
        <v>16</v>
      </c>
      <c r="B21" s="8" t="s">
        <v>17</v>
      </c>
      <c r="C21" s="30">
        <v>100000</v>
      </c>
      <c r="D21" s="105">
        <v>5795.63</v>
      </c>
      <c r="E21" s="105"/>
      <c r="F21" s="39">
        <f t="shared" si="0"/>
        <v>94204.37</v>
      </c>
    </row>
    <row r="22" spans="1:7" ht="123.75" customHeight="1">
      <c r="A22" s="63" t="s">
        <v>133</v>
      </c>
      <c r="B22" s="64" t="s">
        <v>134</v>
      </c>
      <c r="C22" s="58">
        <v>0</v>
      </c>
      <c r="D22" s="57">
        <v>0</v>
      </c>
      <c r="E22" s="57"/>
      <c r="F22" s="39">
        <v>0</v>
      </c>
    </row>
    <row r="23" spans="1:7" ht="71.25" customHeight="1">
      <c r="A23" s="66" t="s">
        <v>159</v>
      </c>
      <c r="B23" s="73" t="s">
        <v>160</v>
      </c>
      <c r="C23" s="58">
        <v>0</v>
      </c>
      <c r="D23" s="52">
        <v>1526425.83</v>
      </c>
      <c r="E23" s="52"/>
      <c r="F23" s="39">
        <v>0</v>
      </c>
    </row>
    <row r="24" spans="1:7" ht="168" customHeight="1">
      <c r="A24" s="67" t="s">
        <v>135</v>
      </c>
      <c r="B24" s="74" t="s">
        <v>136</v>
      </c>
      <c r="C24" s="58">
        <v>0</v>
      </c>
      <c r="D24" s="57">
        <v>0</v>
      </c>
      <c r="E24" s="57"/>
      <c r="F24" s="39">
        <v>0</v>
      </c>
    </row>
    <row r="25" spans="1:7" ht="53.25" customHeight="1">
      <c r="A25" s="8" t="s">
        <v>163</v>
      </c>
      <c r="B25" s="8" t="s">
        <v>164</v>
      </c>
      <c r="C25" s="30">
        <v>3098500</v>
      </c>
      <c r="D25" s="30">
        <v>774626</v>
      </c>
      <c r="E25" s="105">
        <f>C25-D25</f>
        <v>2323874</v>
      </c>
      <c r="F25" s="105"/>
    </row>
    <row r="26" spans="1:7" ht="38.25" customHeight="1">
      <c r="A26" s="68" t="s">
        <v>137</v>
      </c>
      <c r="B26" s="69" t="s">
        <v>138</v>
      </c>
      <c r="C26" s="58">
        <v>759300</v>
      </c>
      <c r="D26" s="57">
        <v>0</v>
      </c>
      <c r="E26" s="57"/>
      <c r="F26" s="39">
        <f t="shared" si="0"/>
        <v>759300</v>
      </c>
      <c r="G26" s="56"/>
    </row>
    <row r="27" spans="1:7" ht="84" customHeight="1">
      <c r="A27" s="8" t="s">
        <v>165</v>
      </c>
      <c r="B27" s="8" t="s">
        <v>127</v>
      </c>
      <c r="C27" s="30">
        <v>113806.9</v>
      </c>
      <c r="D27" s="30">
        <v>28480</v>
      </c>
      <c r="E27" s="105">
        <f>C27-D27</f>
        <v>85326.9</v>
      </c>
      <c r="F27" s="105"/>
    </row>
    <row r="28" spans="1:7" ht="57.75" customHeight="1">
      <c r="A28" s="54" t="s">
        <v>129</v>
      </c>
      <c r="B28" s="65" t="s">
        <v>128</v>
      </c>
      <c r="C28" s="70">
        <v>0</v>
      </c>
      <c r="D28" s="71">
        <v>0</v>
      </c>
      <c r="E28" s="60">
        <v>401412.4</v>
      </c>
      <c r="F28" s="39">
        <f t="shared" si="0"/>
        <v>0</v>
      </c>
      <c r="G28" s="56"/>
    </row>
    <row r="29" spans="1:7" ht="57.75" customHeight="1">
      <c r="A29" s="85" t="s">
        <v>161</v>
      </c>
      <c r="B29" s="86" t="s">
        <v>162</v>
      </c>
      <c r="C29" s="103">
        <v>78000</v>
      </c>
      <c r="D29" s="102">
        <v>78000</v>
      </c>
      <c r="E29" s="60"/>
      <c r="F29" s="39">
        <f t="shared" si="0"/>
        <v>0</v>
      </c>
      <c r="G29" s="56"/>
    </row>
    <row r="30" spans="1:7" ht="102.75" customHeight="1">
      <c r="A30" s="72" t="s">
        <v>139</v>
      </c>
      <c r="B30" s="84" t="s">
        <v>140</v>
      </c>
      <c r="C30" s="70">
        <v>0</v>
      </c>
      <c r="D30" s="71">
        <v>-198384.58</v>
      </c>
      <c r="E30" s="60">
        <v>401412.4</v>
      </c>
      <c r="F30" s="39">
        <v>0</v>
      </c>
    </row>
  </sheetData>
  <mergeCells count="17">
    <mergeCell ref="C1:F1"/>
    <mergeCell ref="A2:F2"/>
    <mergeCell ref="A3:F3"/>
    <mergeCell ref="A4:F4"/>
    <mergeCell ref="D18:E18"/>
    <mergeCell ref="D13:E13"/>
    <mergeCell ref="D14:E14"/>
    <mergeCell ref="D15:E15"/>
    <mergeCell ref="D16:E16"/>
    <mergeCell ref="D6:E6"/>
    <mergeCell ref="D7:E7"/>
    <mergeCell ref="D11:E11"/>
    <mergeCell ref="E25:F25"/>
    <mergeCell ref="D5:E5"/>
    <mergeCell ref="E27:F27"/>
    <mergeCell ref="D20:E20"/>
    <mergeCell ref="D21:E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1"/>
  <sheetViews>
    <sheetView zoomScaleNormal="100" workbookViewId="0">
      <selection activeCell="K8" sqref="K8"/>
    </sheetView>
  </sheetViews>
  <sheetFormatPr defaultRowHeight="15"/>
  <cols>
    <col min="1" max="1" width="21.5703125" customWidth="1"/>
    <col min="2" max="2" width="7.28515625" customWidth="1"/>
    <col min="3" max="3" width="11" customWidth="1"/>
    <col min="4" max="4" width="4.5703125" customWidth="1"/>
    <col min="5" max="5" width="12.85546875" customWidth="1"/>
    <col min="6" max="6" width="12.42578125" customWidth="1"/>
    <col min="7" max="7" width="14.140625" bestFit="1" customWidth="1"/>
  </cols>
  <sheetData>
    <row r="1" spans="1:14" ht="115.5" customHeight="1">
      <c r="C1" s="107" t="s">
        <v>102</v>
      </c>
      <c r="D1" s="107"/>
      <c r="E1" s="107"/>
      <c r="F1" s="107"/>
      <c r="G1" s="107"/>
    </row>
    <row r="2" spans="1:14" ht="18.75" customHeight="1">
      <c r="A2" s="108" t="s">
        <v>18</v>
      </c>
      <c r="B2" s="108"/>
      <c r="C2" s="108"/>
      <c r="D2" s="108"/>
      <c r="E2" s="108"/>
      <c r="F2" s="108"/>
      <c r="G2" s="108"/>
    </row>
    <row r="3" spans="1:14" ht="18.75" customHeight="1">
      <c r="A3" s="109" t="s">
        <v>103</v>
      </c>
      <c r="B3" s="109"/>
      <c r="C3" s="109"/>
      <c r="D3" s="109"/>
      <c r="E3" s="109"/>
      <c r="F3" s="109"/>
      <c r="G3" s="109"/>
    </row>
    <row r="4" spans="1:14" ht="19.5" customHeight="1" thickBot="1">
      <c r="A4" s="19" t="s">
        <v>166</v>
      </c>
      <c r="B4" s="19"/>
      <c r="C4" s="19"/>
      <c r="D4" s="19"/>
      <c r="E4" s="20"/>
      <c r="F4" s="20"/>
      <c r="G4" s="20"/>
    </row>
    <row r="5" spans="1:14" ht="37.5" thickBot="1">
      <c r="A5" s="10" t="s">
        <v>1</v>
      </c>
      <c r="B5" s="11" t="s">
        <v>19</v>
      </c>
      <c r="C5" s="11" t="s">
        <v>20</v>
      </c>
      <c r="D5" s="11" t="s">
        <v>21</v>
      </c>
      <c r="E5" s="31" t="s">
        <v>3</v>
      </c>
      <c r="F5" s="32" t="s">
        <v>4</v>
      </c>
      <c r="G5" s="32" t="s">
        <v>5</v>
      </c>
    </row>
    <row r="6" spans="1:14" ht="26.25" thickBot="1">
      <c r="A6" s="1" t="s">
        <v>22</v>
      </c>
      <c r="B6" s="21"/>
      <c r="C6" s="3"/>
      <c r="D6" s="3"/>
      <c r="E6" s="33">
        <f>E7+E37+E42+E53+E59+E77+E84+E88</f>
        <v>8057306.9000000004</v>
      </c>
      <c r="F6" s="33">
        <f>F7+F37+F42+F53+F59+F77+F84+F88</f>
        <v>1016547.83</v>
      </c>
      <c r="G6" s="33">
        <f>G7+G37+G42+G53+G59+G77+G88+G84</f>
        <v>7040759.0700000003</v>
      </c>
    </row>
    <row r="7" spans="1:14" ht="26.25" thickBot="1">
      <c r="A7" s="1" t="s">
        <v>23</v>
      </c>
      <c r="B7" s="21" t="s">
        <v>64</v>
      </c>
      <c r="C7" s="3"/>
      <c r="D7" s="3"/>
      <c r="E7" s="33">
        <f>E8+E9+E27+E30+E21+E24</f>
        <v>5207414</v>
      </c>
      <c r="F7" s="33">
        <f>F8+F9+F27+F30</f>
        <v>832207.29</v>
      </c>
      <c r="G7" s="33">
        <f t="shared" ref="G7:G90" si="0">E7-F7</f>
        <v>4375206.71</v>
      </c>
    </row>
    <row r="8" spans="1:14" ht="77.25" thickBot="1">
      <c r="A8" s="12" t="s">
        <v>24</v>
      </c>
      <c r="B8" s="22" t="s">
        <v>65</v>
      </c>
      <c r="C8" s="14">
        <v>9900010203</v>
      </c>
      <c r="D8" s="13">
        <v>120</v>
      </c>
      <c r="E8" s="34">
        <v>769114</v>
      </c>
      <c r="F8" s="34">
        <v>134007.85</v>
      </c>
      <c r="G8" s="34">
        <f>E8-F8</f>
        <v>635106.15</v>
      </c>
    </row>
    <row r="9" spans="1:14" ht="126.75" customHeight="1" thickBot="1">
      <c r="A9" s="12" t="s">
        <v>25</v>
      </c>
      <c r="B9" s="22" t="s">
        <v>66</v>
      </c>
      <c r="C9" s="2"/>
      <c r="D9" s="2"/>
      <c r="E9" s="34">
        <f>E10</f>
        <v>4378300</v>
      </c>
      <c r="F9" s="34">
        <f>F11+F13+F14+F15+F16+F17+F18+F20</f>
        <v>693199.44000000006</v>
      </c>
      <c r="G9" s="34">
        <f t="shared" si="0"/>
        <v>3685100.56</v>
      </c>
      <c r="I9" s="48"/>
      <c r="N9" s="48"/>
    </row>
    <row r="10" spans="1:14" ht="15.75" thickBot="1">
      <c r="A10" s="15" t="s">
        <v>26</v>
      </c>
      <c r="B10" s="23" t="s">
        <v>66</v>
      </c>
      <c r="C10" s="4">
        <v>9900010204</v>
      </c>
      <c r="D10" s="16"/>
      <c r="E10" s="35">
        <f>E11+E13+E14+E15+E16+E17+E18+E20</f>
        <v>4378300</v>
      </c>
      <c r="F10" s="35">
        <f>F11+F13+F14+F15+F16+F17+F18+F20</f>
        <v>693199.44000000006</v>
      </c>
      <c r="G10" s="35">
        <f t="shared" si="0"/>
        <v>3685100.56</v>
      </c>
    </row>
    <row r="11" spans="1:14" ht="27.75" customHeight="1" thickBot="1">
      <c r="A11" s="15" t="s">
        <v>27</v>
      </c>
      <c r="B11" s="23" t="s">
        <v>66</v>
      </c>
      <c r="C11" s="4">
        <v>9900010204</v>
      </c>
      <c r="D11" s="16">
        <v>120</v>
      </c>
      <c r="E11" s="35">
        <v>1836880</v>
      </c>
      <c r="F11" s="35">
        <v>528190.9</v>
      </c>
      <c r="G11" s="35">
        <f t="shared" si="0"/>
        <v>1308689.1000000001</v>
      </c>
    </row>
    <row r="12" spans="1:14" ht="0.75" hidden="1" customHeight="1" thickBot="1">
      <c r="A12" s="15" t="s">
        <v>28</v>
      </c>
      <c r="B12" s="23" t="s">
        <v>66</v>
      </c>
      <c r="C12" s="4">
        <v>9900010204</v>
      </c>
      <c r="D12" s="16">
        <v>122</v>
      </c>
      <c r="E12" s="35"/>
      <c r="F12" s="35"/>
      <c r="G12" s="35">
        <f t="shared" si="0"/>
        <v>0</v>
      </c>
    </row>
    <row r="13" spans="1:14" ht="64.5" thickBot="1">
      <c r="A13" s="15" t="s">
        <v>29</v>
      </c>
      <c r="B13" s="23" t="s">
        <v>66</v>
      </c>
      <c r="C13" s="4">
        <v>9900010204</v>
      </c>
      <c r="D13" s="16">
        <v>242</v>
      </c>
      <c r="E13" s="35">
        <v>241000</v>
      </c>
      <c r="F13" s="35">
        <v>34021.03</v>
      </c>
      <c r="G13" s="35">
        <f t="shared" si="0"/>
        <v>206978.97</v>
      </c>
    </row>
    <row r="14" spans="1:14" ht="48" customHeight="1" thickBot="1">
      <c r="A14" s="15" t="s">
        <v>30</v>
      </c>
      <c r="B14" s="23" t="s">
        <v>66</v>
      </c>
      <c r="C14" s="4">
        <v>9900010204</v>
      </c>
      <c r="D14" s="16">
        <v>244</v>
      </c>
      <c r="E14" s="35">
        <v>1997000</v>
      </c>
      <c r="F14" s="35">
        <v>49027.519999999997</v>
      </c>
      <c r="G14" s="35">
        <f t="shared" si="0"/>
        <v>1947972.48</v>
      </c>
    </row>
    <row r="15" spans="1:14" ht="48" customHeight="1" thickBot="1">
      <c r="A15" s="15" t="s">
        <v>150</v>
      </c>
      <c r="B15" s="23" t="s">
        <v>66</v>
      </c>
      <c r="C15" s="4">
        <v>9900010204</v>
      </c>
      <c r="D15" s="16">
        <v>247</v>
      </c>
      <c r="E15" s="35">
        <v>243400</v>
      </c>
      <c r="F15" s="35">
        <v>76772.990000000005</v>
      </c>
      <c r="G15" s="35">
        <f t="shared" ref="G15" si="1">E15-F15</f>
        <v>166627.01</v>
      </c>
    </row>
    <row r="16" spans="1:14" ht="45.75" customHeight="1" thickBot="1">
      <c r="A16" s="15" t="s">
        <v>31</v>
      </c>
      <c r="B16" s="23" t="s">
        <v>66</v>
      </c>
      <c r="C16" s="4">
        <v>9900010204</v>
      </c>
      <c r="D16" s="16">
        <v>851</v>
      </c>
      <c r="E16" s="35">
        <v>38200</v>
      </c>
      <c r="F16" s="35">
        <v>5094</v>
      </c>
      <c r="G16" s="35">
        <f t="shared" si="0"/>
        <v>33106</v>
      </c>
    </row>
    <row r="17" spans="1:7" ht="28.5" customHeight="1" thickBot="1">
      <c r="A17" s="15" t="s">
        <v>32</v>
      </c>
      <c r="B17" s="23" t="s">
        <v>66</v>
      </c>
      <c r="C17" s="4">
        <v>9900010204</v>
      </c>
      <c r="D17" s="16">
        <v>852</v>
      </c>
      <c r="E17" s="35">
        <v>9000</v>
      </c>
      <c r="F17" s="35">
        <v>93</v>
      </c>
      <c r="G17" s="35">
        <f t="shared" si="0"/>
        <v>8907</v>
      </c>
    </row>
    <row r="18" spans="1:7" ht="17.25" customHeight="1" thickBot="1">
      <c r="A18" s="15" t="s">
        <v>33</v>
      </c>
      <c r="B18" s="23" t="s">
        <v>66</v>
      </c>
      <c r="C18" s="4">
        <v>9900010204</v>
      </c>
      <c r="D18" s="16">
        <v>853</v>
      </c>
      <c r="E18" s="35">
        <v>12820</v>
      </c>
      <c r="F18" s="35">
        <v>0</v>
      </c>
      <c r="G18" s="35">
        <f t="shared" si="0"/>
        <v>12820</v>
      </c>
    </row>
    <row r="19" spans="1:7" ht="25.5" customHeight="1" thickBot="1">
      <c r="A19" s="15" t="s">
        <v>141</v>
      </c>
      <c r="B19" s="23" t="s">
        <v>66</v>
      </c>
      <c r="C19" s="4">
        <v>9900081520</v>
      </c>
      <c r="D19" s="16"/>
      <c r="E19" s="35">
        <f>E20</f>
        <v>0</v>
      </c>
      <c r="F19" s="35">
        <f>F20</f>
        <v>0</v>
      </c>
      <c r="G19" s="35">
        <f>G20</f>
        <v>0</v>
      </c>
    </row>
    <row r="20" spans="1:7" ht="34.5" customHeight="1" thickBot="1">
      <c r="A20" s="15" t="s">
        <v>142</v>
      </c>
      <c r="B20" s="23" t="s">
        <v>66</v>
      </c>
      <c r="C20" s="4">
        <v>9900081520</v>
      </c>
      <c r="D20" s="16">
        <v>540</v>
      </c>
      <c r="E20" s="35">
        <v>0</v>
      </c>
      <c r="F20" s="35">
        <v>0</v>
      </c>
      <c r="G20" s="35">
        <f t="shared" si="0"/>
        <v>0</v>
      </c>
    </row>
    <row r="21" spans="1:7" ht="93" customHeight="1" thickBot="1">
      <c r="A21" s="87" t="s">
        <v>143</v>
      </c>
      <c r="B21" s="23" t="s">
        <v>144</v>
      </c>
      <c r="C21" s="4"/>
      <c r="D21" s="16"/>
      <c r="E21" s="35">
        <f>E22</f>
        <v>40000</v>
      </c>
      <c r="F21" s="35">
        <f>F22</f>
        <v>0</v>
      </c>
      <c r="G21" s="35">
        <f t="shared" si="0"/>
        <v>40000</v>
      </c>
    </row>
    <row r="22" spans="1:7" ht="34.5" customHeight="1" thickBot="1">
      <c r="A22" s="75" t="s">
        <v>141</v>
      </c>
      <c r="B22" s="23" t="s">
        <v>144</v>
      </c>
      <c r="C22" s="4">
        <v>9900081520</v>
      </c>
      <c r="D22" s="16"/>
      <c r="E22" s="35">
        <f>E23</f>
        <v>40000</v>
      </c>
      <c r="F22" s="35">
        <f>F23</f>
        <v>0</v>
      </c>
      <c r="G22" s="35">
        <f t="shared" si="0"/>
        <v>40000</v>
      </c>
    </row>
    <row r="23" spans="1:7" ht="34.5" customHeight="1" thickBot="1">
      <c r="A23" s="76" t="s">
        <v>55</v>
      </c>
      <c r="B23" s="23" t="s">
        <v>144</v>
      </c>
      <c r="C23" s="4">
        <v>9900081520</v>
      </c>
      <c r="D23" s="16">
        <v>540</v>
      </c>
      <c r="E23" s="35">
        <v>40000</v>
      </c>
      <c r="F23" s="35">
        <v>0</v>
      </c>
      <c r="G23" s="35">
        <f t="shared" si="0"/>
        <v>40000</v>
      </c>
    </row>
    <row r="24" spans="1:7" ht="31.5" customHeight="1" thickBot="1">
      <c r="A24" s="77" t="s">
        <v>145</v>
      </c>
      <c r="B24" s="23" t="s">
        <v>146</v>
      </c>
      <c r="C24" s="4"/>
      <c r="D24" s="16"/>
      <c r="E24" s="35">
        <f>E25</f>
        <v>0</v>
      </c>
      <c r="F24" s="35">
        <f>F25</f>
        <v>0</v>
      </c>
      <c r="G24" s="35">
        <f t="shared" si="0"/>
        <v>0</v>
      </c>
    </row>
    <row r="25" spans="1:7" ht="34.5" customHeight="1" thickBot="1">
      <c r="A25" s="78" t="s">
        <v>147</v>
      </c>
      <c r="B25" s="23" t="s">
        <v>146</v>
      </c>
      <c r="C25" s="4">
        <v>99000000003</v>
      </c>
      <c r="D25" s="16"/>
      <c r="E25" s="35">
        <f>E26</f>
        <v>0</v>
      </c>
      <c r="F25" s="35">
        <v>0</v>
      </c>
      <c r="G25" s="35">
        <f t="shared" si="0"/>
        <v>0</v>
      </c>
    </row>
    <row r="26" spans="1:7" ht="34.5" customHeight="1" thickBot="1">
      <c r="A26" s="79" t="s">
        <v>117</v>
      </c>
      <c r="B26" s="23" t="s">
        <v>146</v>
      </c>
      <c r="C26" s="4">
        <v>99000000003</v>
      </c>
      <c r="D26" s="16">
        <v>244</v>
      </c>
      <c r="E26" s="35">
        <v>0</v>
      </c>
      <c r="F26" s="35">
        <v>0</v>
      </c>
      <c r="G26" s="35">
        <f t="shared" si="0"/>
        <v>0</v>
      </c>
    </row>
    <row r="27" spans="1:7" ht="15.75" thickBot="1">
      <c r="A27" s="12" t="s">
        <v>34</v>
      </c>
      <c r="B27" s="22" t="s">
        <v>67</v>
      </c>
      <c r="C27" s="13"/>
      <c r="D27" s="13"/>
      <c r="E27" s="36">
        <f>E28</f>
        <v>5000</v>
      </c>
      <c r="F27" s="36">
        <v>0</v>
      </c>
      <c r="G27" s="33">
        <f t="shared" si="0"/>
        <v>5000</v>
      </c>
    </row>
    <row r="28" spans="1:7" ht="28.5" customHeight="1" thickBot="1">
      <c r="A28" s="15" t="s">
        <v>35</v>
      </c>
      <c r="B28" s="23" t="s">
        <v>67</v>
      </c>
      <c r="C28" s="4">
        <v>9900081000</v>
      </c>
      <c r="D28" s="2"/>
      <c r="E28" s="35">
        <f>E29</f>
        <v>5000</v>
      </c>
      <c r="F28" s="35">
        <v>0</v>
      </c>
      <c r="G28" s="35">
        <f t="shared" si="0"/>
        <v>5000</v>
      </c>
    </row>
    <row r="29" spans="1:7" ht="15.75" thickBot="1">
      <c r="A29" s="15" t="s">
        <v>36</v>
      </c>
      <c r="B29" s="23" t="s">
        <v>67</v>
      </c>
      <c r="C29" s="4">
        <v>9900081000</v>
      </c>
      <c r="D29" s="16">
        <v>870</v>
      </c>
      <c r="E29" s="35">
        <v>5000</v>
      </c>
      <c r="F29" s="35">
        <v>0</v>
      </c>
      <c r="G29" s="35">
        <f t="shared" si="0"/>
        <v>5000</v>
      </c>
    </row>
    <row r="30" spans="1:7" ht="39" thickBot="1">
      <c r="A30" s="1" t="s">
        <v>37</v>
      </c>
      <c r="B30" s="21" t="s">
        <v>68</v>
      </c>
      <c r="C30" s="2"/>
      <c r="D30" s="2"/>
      <c r="E30" s="33">
        <f>E31</f>
        <v>15000</v>
      </c>
      <c r="F30" s="33">
        <f>F31</f>
        <v>5000</v>
      </c>
      <c r="G30" s="33">
        <f t="shared" si="0"/>
        <v>10000</v>
      </c>
    </row>
    <row r="31" spans="1:7" ht="28.5" customHeight="1" thickBot="1">
      <c r="A31" s="15" t="s">
        <v>38</v>
      </c>
      <c r="B31" s="23" t="s">
        <v>68</v>
      </c>
      <c r="C31" s="4">
        <v>9900081920</v>
      </c>
      <c r="D31" s="2"/>
      <c r="E31" s="35">
        <f>E32+E33+E35</f>
        <v>15000</v>
      </c>
      <c r="F31" s="35">
        <f>F32+F33+F35</f>
        <v>5000</v>
      </c>
      <c r="G31" s="35">
        <f t="shared" si="0"/>
        <v>10000</v>
      </c>
    </row>
    <row r="32" spans="1:7" ht="50.25" customHeight="1" thickBot="1">
      <c r="A32" s="15" t="s">
        <v>30</v>
      </c>
      <c r="B32" s="23" t="s">
        <v>68</v>
      </c>
      <c r="C32" s="4">
        <v>9900081920</v>
      </c>
      <c r="D32" s="16">
        <v>244</v>
      </c>
      <c r="E32" s="35">
        <v>10000</v>
      </c>
      <c r="F32" s="35">
        <v>0</v>
      </c>
      <c r="G32" s="35">
        <f t="shared" si="0"/>
        <v>10000</v>
      </c>
    </row>
    <row r="33" spans="1:7" ht="42.75" customHeight="1" thickBot="1">
      <c r="A33" s="15" t="s">
        <v>151</v>
      </c>
      <c r="B33" s="23" t="s">
        <v>68</v>
      </c>
      <c r="C33" s="4">
        <v>9900081920</v>
      </c>
      <c r="D33" s="16">
        <v>300</v>
      </c>
      <c r="E33" s="35">
        <f>E34</f>
        <v>0</v>
      </c>
      <c r="F33" s="35">
        <f>F34</f>
        <v>0</v>
      </c>
      <c r="G33" s="35">
        <f t="shared" ref="G33:G34" si="2">E33-F33</f>
        <v>0</v>
      </c>
    </row>
    <row r="34" spans="1:7" ht="16.5" customHeight="1" thickBot="1">
      <c r="A34" s="15" t="s">
        <v>152</v>
      </c>
      <c r="B34" s="23" t="s">
        <v>68</v>
      </c>
      <c r="C34" s="4">
        <v>9900081920</v>
      </c>
      <c r="D34" s="16">
        <v>360</v>
      </c>
      <c r="E34" s="35">
        <v>0</v>
      </c>
      <c r="F34" s="35">
        <v>0</v>
      </c>
      <c r="G34" s="35">
        <f t="shared" si="2"/>
        <v>0</v>
      </c>
    </row>
    <row r="35" spans="1:7" ht="30" customHeight="1" thickBot="1">
      <c r="A35" s="15" t="s">
        <v>99</v>
      </c>
      <c r="B35" s="23" t="s">
        <v>68</v>
      </c>
      <c r="C35" s="4">
        <v>9900081920</v>
      </c>
      <c r="D35" s="16">
        <v>800</v>
      </c>
      <c r="E35" s="35">
        <f>E36</f>
        <v>5000</v>
      </c>
      <c r="F35" s="35">
        <f>F36</f>
        <v>5000</v>
      </c>
      <c r="G35" s="35">
        <f t="shared" ref="G35:G36" si="3">E35-F35</f>
        <v>0</v>
      </c>
    </row>
    <row r="36" spans="1:7" ht="19.5" customHeight="1" thickBot="1">
      <c r="A36" s="15" t="s">
        <v>33</v>
      </c>
      <c r="B36" s="23" t="s">
        <v>68</v>
      </c>
      <c r="C36" s="4">
        <v>9900081920</v>
      </c>
      <c r="D36" s="16">
        <v>853</v>
      </c>
      <c r="E36" s="35">
        <v>5000</v>
      </c>
      <c r="F36" s="35">
        <v>5000</v>
      </c>
      <c r="G36" s="35">
        <f t="shared" si="3"/>
        <v>0</v>
      </c>
    </row>
    <row r="37" spans="1:7" ht="17.25" customHeight="1" thickBot="1">
      <c r="A37" s="1" t="s">
        <v>39</v>
      </c>
      <c r="B37" s="21" t="s">
        <v>69</v>
      </c>
      <c r="C37" s="3"/>
      <c r="D37" s="3"/>
      <c r="E37" s="33">
        <f>E38</f>
        <v>113806.9</v>
      </c>
      <c r="F37" s="33">
        <f>F38</f>
        <v>27210.19</v>
      </c>
      <c r="G37" s="33">
        <f t="shared" si="0"/>
        <v>86596.709999999992</v>
      </c>
    </row>
    <row r="38" spans="1:7" ht="31.5" customHeight="1" thickBot="1">
      <c r="A38" s="15" t="s">
        <v>40</v>
      </c>
      <c r="B38" s="23" t="s">
        <v>70</v>
      </c>
      <c r="C38" s="16"/>
      <c r="D38" s="16"/>
      <c r="E38" s="35">
        <f>E39</f>
        <v>113806.9</v>
      </c>
      <c r="F38" s="35">
        <f>F39</f>
        <v>27210.19</v>
      </c>
      <c r="G38" s="35">
        <f t="shared" si="0"/>
        <v>86596.709999999992</v>
      </c>
    </row>
    <row r="39" spans="1:7" ht="66" customHeight="1" thickBot="1">
      <c r="A39" s="15" t="s">
        <v>41</v>
      </c>
      <c r="B39" s="23" t="s">
        <v>70</v>
      </c>
      <c r="C39" s="4">
        <v>9900051180</v>
      </c>
      <c r="D39" s="16"/>
      <c r="E39" s="35">
        <f>E40+E41</f>
        <v>113806.9</v>
      </c>
      <c r="F39" s="35">
        <f>F40+F41</f>
        <v>27210.19</v>
      </c>
      <c r="G39" s="35">
        <f t="shared" si="0"/>
        <v>86596.709999999992</v>
      </c>
    </row>
    <row r="40" spans="1:7" ht="33" customHeight="1" thickBot="1">
      <c r="A40" s="15" t="s">
        <v>27</v>
      </c>
      <c r="B40" s="23" t="s">
        <v>70</v>
      </c>
      <c r="C40" s="4">
        <v>9900051180</v>
      </c>
      <c r="D40" s="16">
        <v>120</v>
      </c>
      <c r="E40" s="35">
        <v>113806.9</v>
      </c>
      <c r="F40" s="35">
        <v>27210.19</v>
      </c>
      <c r="G40" s="35">
        <f t="shared" si="0"/>
        <v>86596.709999999992</v>
      </c>
    </row>
    <row r="41" spans="1:7" ht="47.25" customHeight="1" thickBot="1">
      <c r="A41" s="15" t="s">
        <v>30</v>
      </c>
      <c r="B41" s="23" t="s">
        <v>70</v>
      </c>
      <c r="C41" s="4">
        <v>9900051180</v>
      </c>
      <c r="D41" s="16">
        <v>244</v>
      </c>
      <c r="E41" s="35">
        <v>0</v>
      </c>
      <c r="F41" s="35">
        <v>0</v>
      </c>
      <c r="G41" s="35">
        <f t="shared" si="0"/>
        <v>0</v>
      </c>
    </row>
    <row r="42" spans="1:7" ht="55.5" customHeight="1" thickBot="1">
      <c r="A42" s="1" t="s">
        <v>42</v>
      </c>
      <c r="B42" s="21" t="s">
        <v>71</v>
      </c>
      <c r="C42" s="2"/>
      <c r="D42" s="2"/>
      <c r="E42" s="33">
        <f>E43+E48</f>
        <v>755651</v>
      </c>
      <c r="F42" s="33">
        <f>F43+F48</f>
        <v>0</v>
      </c>
      <c r="G42" s="33">
        <f t="shared" si="0"/>
        <v>755651</v>
      </c>
    </row>
    <row r="43" spans="1:7" ht="87" customHeight="1" thickBot="1">
      <c r="A43" s="15" t="s">
        <v>43</v>
      </c>
      <c r="B43" s="23" t="s">
        <v>72</v>
      </c>
      <c r="C43" s="4"/>
      <c r="D43" s="16"/>
      <c r="E43" s="34">
        <f>E44+E46</f>
        <v>10000</v>
      </c>
      <c r="F43" s="34">
        <f>F44+F46</f>
        <v>0</v>
      </c>
      <c r="G43" s="35">
        <f t="shared" si="0"/>
        <v>10000</v>
      </c>
    </row>
    <row r="44" spans="1:7" ht="63.75" customHeight="1" thickBot="1">
      <c r="A44" s="15" t="s">
        <v>44</v>
      </c>
      <c r="B44" s="23" t="s">
        <v>72</v>
      </c>
      <c r="C44" s="4">
        <v>9900081218</v>
      </c>
      <c r="D44" s="16"/>
      <c r="E44" s="35">
        <f>E45</f>
        <v>10000</v>
      </c>
      <c r="F44" s="35">
        <f>F45+F47</f>
        <v>0</v>
      </c>
      <c r="G44" s="35">
        <f t="shared" si="0"/>
        <v>10000</v>
      </c>
    </row>
    <row r="45" spans="1:7" ht="40.5" customHeight="1" thickBot="1">
      <c r="A45" s="15" t="s">
        <v>30</v>
      </c>
      <c r="B45" s="23" t="s">
        <v>72</v>
      </c>
      <c r="C45" s="4">
        <v>9900081218</v>
      </c>
      <c r="D45" s="16">
        <v>244</v>
      </c>
      <c r="E45" s="35">
        <v>10000</v>
      </c>
      <c r="F45" s="35">
        <v>0</v>
      </c>
      <c r="G45" s="35">
        <f t="shared" si="0"/>
        <v>10000</v>
      </c>
    </row>
    <row r="46" spans="1:7" ht="65.25" customHeight="1" thickBot="1">
      <c r="A46" s="15" t="s">
        <v>45</v>
      </c>
      <c r="B46" s="23" t="s">
        <v>72</v>
      </c>
      <c r="C46" s="4">
        <v>9900081219</v>
      </c>
      <c r="D46" s="16"/>
      <c r="E46" s="35">
        <f>E47</f>
        <v>0</v>
      </c>
      <c r="F46" s="35">
        <f>F47</f>
        <v>0</v>
      </c>
      <c r="G46" s="35">
        <f t="shared" si="0"/>
        <v>0</v>
      </c>
    </row>
    <row r="47" spans="1:7" ht="40.5" customHeight="1" thickBot="1">
      <c r="A47" s="15" t="s">
        <v>30</v>
      </c>
      <c r="B47" s="23" t="s">
        <v>72</v>
      </c>
      <c r="C47" s="4">
        <v>9900081219</v>
      </c>
      <c r="D47" s="16">
        <v>244</v>
      </c>
      <c r="E47" s="35">
        <v>0</v>
      </c>
      <c r="F47" s="35">
        <v>0</v>
      </c>
      <c r="G47" s="35">
        <f t="shared" si="0"/>
        <v>0</v>
      </c>
    </row>
    <row r="48" spans="1:7" ht="27.75" customHeight="1" thickBot="1">
      <c r="A48" s="51" t="s">
        <v>46</v>
      </c>
      <c r="B48" s="23" t="s">
        <v>73</v>
      </c>
      <c r="C48" s="4"/>
      <c r="D48" s="16"/>
      <c r="E48" s="35">
        <f>E50+E52</f>
        <v>745651</v>
      </c>
      <c r="F48" s="35">
        <f>F50+F52</f>
        <v>0</v>
      </c>
      <c r="G48" s="35">
        <f t="shared" si="0"/>
        <v>745651</v>
      </c>
    </row>
    <row r="49" spans="1:7" ht="36.75" customHeight="1" thickBot="1">
      <c r="A49" s="53" t="s">
        <v>130</v>
      </c>
      <c r="B49" s="23" t="s">
        <v>73</v>
      </c>
      <c r="C49" s="4">
        <v>9900081795</v>
      </c>
      <c r="D49" s="16"/>
      <c r="E49" s="35">
        <f>E50</f>
        <v>745651</v>
      </c>
      <c r="F49" s="34">
        <f>F50</f>
        <v>0</v>
      </c>
      <c r="G49" s="35">
        <f>G50</f>
        <v>745651</v>
      </c>
    </row>
    <row r="50" spans="1:7" ht="27.75" customHeight="1" thickBot="1">
      <c r="A50" s="15" t="s">
        <v>104</v>
      </c>
      <c r="B50" s="23" t="s">
        <v>73</v>
      </c>
      <c r="C50" s="4">
        <v>9900081795</v>
      </c>
      <c r="D50" s="16">
        <v>244</v>
      </c>
      <c r="E50" s="35">
        <v>745651</v>
      </c>
      <c r="F50" s="34">
        <v>0</v>
      </c>
      <c r="G50" s="35">
        <f t="shared" si="0"/>
        <v>745651</v>
      </c>
    </row>
    <row r="51" spans="1:7" ht="38.25" customHeight="1" thickBot="1">
      <c r="A51" s="51" t="s">
        <v>47</v>
      </c>
      <c r="B51" s="23" t="s">
        <v>73</v>
      </c>
      <c r="C51" s="4">
        <v>9900081218</v>
      </c>
      <c r="D51" s="16"/>
      <c r="E51" s="35">
        <f>E52</f>
        <v>0</v>
      </c>
      <c r="F51" s="35">
        <v>0</v>
      </c>
      <c r="G51" s="35">
        <f t="shared" si="0"/>
        <v>0</v>
      </c>
    </row>
    <row r="52" spans="1:7" ht="39" customHeight="1" thickBot="1">
      <c r="A52" s="15" t="s">
        <v>104</v>
      </c>
      <c r="B52" s="23" t="s">
        <v>73</v>
      </c>
      <c r="C52" s="4">
        <v>9900081218</v>
      </c>
      <c r="D52" s="16">
        <v>244</v>
      </c>
      <c r="E52" s="35">
        <v>0</v>
      </c>
      <c r="F52" s="35">
        <v>0</v>
      </c>
      <c r="G52" s="33">
        <f t="shared" si="0"/>
        <v>0</v>
      </c>
    </row>
    <row r="53" spans="1:7" ht="26.25" thickBot="1">
      <c r="A53" s="1" t="s">
        <v>48</v>
      </c>
      <c r="B53" s="21" t="s">
        <v>74</v>
      </c>
      <c r="C53" s="16"/>
      <c r="D53" s="16"/>
      <c r="E53" s="33">
        <f t="shared" ref="E53:F57" si="4">E54</f>
        <v>300</v>
      </c>
      <c r="F53" s="33">
        <f t="shared" si="4"/>
        <v>0</v>
      </c>
      <c r="G53" s="33">
        <f t="shared" si="0"/>
        <v>300</v>
      </c>
    </row>
    <row r="54" spans="1:7" ht="26.25" thickBot="1">
      <c r="A54" s="40" t="s">
        <v>49</v>
      </c>
      <c r="B54" s="41" t="s">
        <v>75</v>
      </c>
      <c r="C54" s="42"/>
      <c r="D54" s="42"/>
      <c r="E54" s="43">
        <f>E57+E55</f>
        <v>300</v>
      </c>
      <c r="F54" s="43">
        <f>F57+F55</f>
        <v>0</v>
      </c>
      <c r="G54" s="43">
        <f t="shared" si="0"/>
        <v>300</v>
      </c>
    </row>
    <row r="55" spans="1:7" ht="102.75" thickBot="1">
      <c r="A55" s="89" t="s">
        <v>153</v>
      </c>
      <c r="B55" s="97" t="s">
        <v>75</v>
      </c>
      <c r="C55" s="91" t="s">
        <v>154</v>
      </c>
      <c r="D55" s="47"/>
      <c r="E55" s="95">
        <f>E56</f>
        <v>300</v>
      </c>
      <c r="F55" s="95">
        <f>F56</f>
        <v>0</v>
      </c>
      <c r="G55" s="96">
        <f t="shared" si="0"/>
        <v>300</v>
      </c>
    </row>
    <row r="56" spans="1:7" ht="36" customHeight="1" thickBot="1">
      <c r="A56" s="90" t="s">
        <v>117</v>
      </c>
      <c r="B56" s="98" t="s">
        <v>75</v>
      </c>
      <c r="C56" s="91" t="s">
        <v>154</v>
      </c>
      <c r="D56" s="47">
        <v>244</v>
      </c>
      <c r="E56" s="95">
        <v>300</v>
      </c>
      <c r="F56" s="95">
        <v>0</v>
      </c>
      <c r="G56" s="95">
        <f t="shared" si="0"/>
        <v>300</v>
      </c>
    </row>
    <row r="57" spans="1:7" ht="72.75" customHeight="1" thickBot="1">
      <c r="A57" s="47" t="s">
        <v>81</v>
      </c>
      <c r="B57" s="99" t="s">
        <v>75</v>
      </c>
      <c r="C57" s="92">
        <v>9900049790</v>
      </c>
      <c r="D57" s="47"/>
      <c r="E57" s="94">
        <f t="shared" si="4"/>
        <v>0</v>
      </c>
      <c r="F57" s="94">
        <f t="shared" si="4"/>
        <v>0</v>
      </c>
      <c r="G57" s="94">
        <f>G58</f>
        <v>0</v>
      </c>
    </row>
    <row r="58" spans="1:7" ht="48.75" customHeight="1" thickBot="1">
      <c r="A58" s="44" t="s">
        <v>30</v>
      </c>
      <c r="B58" s="45" t="s">
        <v>75</v>
      </c>
      <c r="C58" s="92">
        <v>9900049790</v>
      </c>
      <c r="D58" s="93">
        <v>244</v>
      </c>
      <c r="E58" s="94">
        <v>0</v>
      </c>
      <c r="F58" s="94">
        <v>0</v>
      </c>
      <c r="G58" s="35">
        <f t="shared" si="0"/>
        <v>0</v>
      </c>
    </row>
    <row r="59" spans="1:7" ht="39" thickBot="1">
      <c r="A59" s="88" t="s">
        <v>50</v>
      </c>
      <c r="B59" s="100" t="s">
        <v>76</v>
      </c>
      <c r="C59" s="3"/>
      <c r="D59" s="3"/>
      <c r="E59" s="33">
        <f>E60+E63</f>
        <v>1584600</v>
      </c>
      <c r="F59" s="33">
        <f>F60+F63</f>
        <v>83281.84</v>
      </c>
      <c r="G59" s="33">
        <f t="shared" si="0"/>
        <v>1501318.16</v>
      </c>
    </row>
    <row r="60" spans="1:7" ht="26.25" thickBot="1">
      <c r="A60" s="47" t="s">
        <v>96</v>
      </c>
      <c r="B60" s="45" t="s">
        <v>97</v>
      </c>
      <c r="C60" s="16"/>
      <c r="D60" s="16"/>
      <c r="E60" s="35">
        <f>E61</f>
        <v>0</v>
      </c>
      <c r="F60" s="35">
        <f>F61</f>
        <v>0</v>
      </c>
      <c r="G60" s="35">
        <f t="shared" si="0"/>
        <v>0</v>
      </c>
    </row>
    <row r="61" spans="1:7" ht="54.75" customHeight="1" thickBot="1">
      <c r="A61" s="44" t="s">
        <v>80</v>
      </c>
      <c r="B61" s="45" t="s">
        <v>97</v>
      </c>
      <c r="C61" s="46">
        <v>9900081650</v>
      </c>
      <c r="D61" s="16"/>
      <c r="E61" s="35">
        <f>E62</f>
        <v>0</v>
      </c>
      <c r="F61" s="35">
        <f>F62</f>
        <v>0</v>
      </c>
      <c r="G61" s="35">
        <f t="shared" si="0"/>
        <v>0</v>
      </c>
    </row>
    <row r="62" spans="1:7" ht="54.75" customHeight="1" thickBot="1">
      <c r="A62" s="47" t="s">
        <v>30</v>
      </c>
      <c r="B62" s="45" t="s">
        <v>97</v>
      </c>
      <c r="C62" s="16">
        <v>9900081650</v>
      </c>
      <c r="D62" s="16">
        <v>244</v>
      </c>
      <c r="E62" s="35">
        <v>0</v>
      </c>
      <c r="F62" s="35">
        <v>0</v>
      </c>
      <c r="G62" s="35">
        <f t="shared" si="0"/>
        <v>0</v>
      </c>
    </row>
    <row r="63" spans="1:7" ht="15.75" thickBot="1">
      <c r="A63" s="12" t="s">
        <v>51</v>
      </c>
      <c r="B63" s="22" t="s">
        <v>77</v>
      </c>
      <c r="C63" s="2"/>
      <c r="D63" s="17"/>
      <c r="E63" s="35">
        <f>E66+E69+E71+E75+E64</f>
        <v>1584600</v>
      </c>
      <c r="F63" s="35">
        <f>F66+F69+F71+F75+F64</f>
        <v>83281.84</v>
      </c>
      <c r="G63" s="35">
        <f t="shared" si="0"/>
        <v>1501318.16</v>
      </c>
    </row>
    <row r="64" spans="1:7" ht="128.25" thickBot="1">
      <c r="A64" s="104" t="s">
        <v>167</v>
      </c>
      <c r="B64" s="23" t="s">
        <v>77</v>
      </c>
      <c r="C64" s="4">
        <v>9900070240</v>
      </c>
      <c r="D64" s="2"/>
      <c r="E64" s="35">
        <f>E65</f>
        <v>759000</v>
      </c>
      <c r="F64" s="35">
        <f>F65</f>
        <v>0</v>
      </c>
      <c r="G64" s="35">
        <f t="shared" si="0"/>
        <v>759000</v>
      </c>
    </row>
    <row r="65" spans="1:7" ht="39" thickBot="1">
      <c r="A65" s="15" t="s">
        <v>30</v>
      </c>
      <c r="B65" s="23" t="s">
        <v>77</v>
      </c>
      <c r="C65" s="4">
        <v>9900070240</v>
      </c>
      <c r="D65" s="16">
        <v>244</v>
      </c>
      <c r="E65" s="35">
        <v>759000</v>
      </c>
      <c r="F65" s="35">
        <v>0</v>
      </c>
      <c r="G65" s="35">
        <f t="shared" si="0"/>
        <v>759000</v>
      </c>
    </row>
    <row r="66" spans="1:7" ht="15.75" thickBot="1">
      <c r="A66" s="15" t="s">
        <v>52</v>
      </c>
      <c r="B66" s="23" t="s">
        <v>77</v>
      </c>
      <c r="C66" s="4">
        <v>9900076100</v>
      </c>
      <c r="D66" s="2"/>
      <c r="E66" s="35">
        <f>E67+E68+E73</f>
        <v>533500</v>
      </c>
      <c r="F66" s="35">
        <f>F67+F68+F73</f>
        <v>83281.84</v>
      </c>
      <c r="G66" s="35">
        <f t="shared" si="0"/>
        <v>450218.16000000003</v>
      </c>
    </row>
    <row r="67" spans="1:7" ht="38.25" customHeight="1" thickBot="1">
      <c r="A67" s="15" t="s">
        <v>30</v>
      </c>
      <c r="B67" s="23" t="s">
        <v>77</v>
      </c>
      <c r="C67" s="4">
        <v>9900076100</v>
      </c>
      <c r="D67" s="16">
        <v>244</v>
      </c>
      <c r="E67" s="35">
        <v>112500</v>
      </c>
      <c r="F67" s="35">
        <v>0</v>
      </c>
      <c r="G67" s="35">
        <f t="shared" si="0"/>
        <v>112500</v>
      </c>
    </row>
    <row r="68" spans="1:7" ht="41.25" customHeight="1" thickBot="1">
      <c r="A68" s="15" t="s">
        <v>155</v>
      </c>
      <c r="B68" s="23" t="s">
        <v>77</v>
      </c>
      <c r="C68" s="4">
        <v>9900076100</v>
      </c>
      <c r="D68" s="16">
        <v>247</v>
      </c>
      <c r="E68" s="35">
        <v>421000</v>
      </c>
      <c r="F68" s="35">
        <v>83281.84</v>
      </c>
      <c r="G68" s="35">
        <f t="shared" ref="G68" si="5">E68-F68</f>
        <v>337718.16000000003</v>
      </c>
    </row>
    <row r="69" spans="1:7" ht="38.25" customHeight="1" thickBot="1">
      <c r="A69" s="15" t="s">
        <v>98</v>
      </c>
      <c r="B69" s="23" t="s">
        <v>77</v>
      </c>
      <c r="C69" s="4">
        <v>9900076400</v>
      </c>
      <c r="D69" s="16"/>
      <c r="E69" s="35">
        <f>E70</f>
        <v>0</v>
      </c>
      <c r="F69" s="35">
        <f>F70</f>
        <v>0</v>
      </c>
      <c r="G69" s="35">
        <f t="shared" si="0"/>
        <v>0</v>
      </c>
    </row>
    <row r="70" spans="1:7" ht="38.25" customHeight="1" thickBot="1">
      <c r="A70" s="15" t="s">
        <v>30</v>
      </c>
      <c r="B70" s="23" t="s">
        <v>77</v>
      </c>
      <c r="C70" s="4">
        <v>9900076400</v>
      </c>
      <c r="D70" s="16">
        <v>244</v>
      </c>
      <c r="E70" s="35">
        <v>0</v>
      </c>
      <c r="F70" s="35">
        <v>0</v>
      </c>
      <c r="G70" s="35">
        <f t="shared" si="0"/>
        <v>0</v>
      </c>
    </row>
    <row r="71" spans="1:7" ht="52.5" customHeight="1" thickBot="1">
      <c r="A71" s="15" t="s">
        <v>53</v>
      </c>
      <c r="B71" s="23" t="s">
        <v>77</v>
      </c>
      <c r="C71" s="4">
        <v>9900076500</v>
      </c>
      <c r="D71" s="2"/>
      <c r="E71" s="35">
        <f>E72</f>
        <v>50000</v>
      </c>
      <c r="F71" s="35">
        <f>F72</f>
        <v>0</v>
      </c>
      <c r="G71" s="35">
        <f t="shared" si="0"/>
        <v>50000</v>
      </c>
    </row>
    <row r="72" spans="1:7" ht="48" customHeight="1" thickBot="1">
      <c r="A72" s="15" t="s">
        <v>30</v>
      </c>
      <c r="B72" s="23" t="s">
        <v>77</v>
      </c>
      <c r="C72" s="4">
        <v>9900076500</v>
      </c>
      <c r="D72" s="16" t="s">
        <v>54</v>
      </c>
      <c r="E72" s="35">
        <v>50000</v>
      </c>
      <c r="F72" s="35">
        <v>0</v>
      </c>
      <c r="G72" s="35">
        <f t="shared" si="0"/>
        <v>50000</v>
      </c>
    </row>
    <row r="73" spans="1:7" ht="48" customHeight="1" thickBot="1">
      <c r="A73" s="15" t="s">
        <v>99</v>
      </c>
      <c r="B73" s="23" t="s">
        <v>77</v>
      </c>
      <c r="C73" s="4">
        <v>9900076100</v>
      </c>
      <c r="D73" s="16"/>
      <c r="E73" s="35">
        <v>0</v>
      </c>
      <c r="F73" s="35">
        <v>0</v>
      </c>
      <c r="G73" s="35">
        <f t="shared" si="0"/>
        <v>0</v>
      </c>
    </row>
    <row r="74" spans="1:7" ht="21.75" customHeight="1" thickBot="1">
      <c r="A74" s="15" t="s">
        <v>33</v>
      </c>
      <c r="B74" s="23" t="s">
        <v>77</v>
      </c>
      <c r="C74" s="4">
        <v>9900076100</v>
      </c>
      <c r="D74" s="16">
        <v>853</v>
      </c>
      <c r="E74" s="35">
        <v>1000</v>
      </c>
      <c r="F74" s="35">
        <v>0</v>
      </c>
      <c r="G74" s="35">
        <f t="shared" si="0"/>
        <v>1000</v>
      </c>
    </row>
    <row r="75" spans="1:7" ht="66" customHeight="1" thickBot="1">
      <c r="A75" s="101" t="s">
        <v>156</v>
      </c>
      <c r="B75" s="23" t="s">
        <v>77</v>
      </c>
      <c r="C75" s="4" t="s">
        <v>157</v>
      </c>
      <c r="D75" s="16"/>
      <c r="E75" s="35">
        <f>E76</f>
        <v>242100</v>
      </c>
      <c r="F75" s="35">
        <f>F76</f>
        <v>0</v>
      </c>
      <c r="G75" s="35">
        <f t="shared" ref="G75:G76" si="6">E75-F75</f>
        <v>242100</v>
      </c>
    </row>
    <row r="76" spans="1:7" ht="45.75" customHeight="1" thickBot="1">
      <c r="A76" s="15" t="s">
        <v>30</v>
      </c>
      <c r="B76" s="23" t="s">
        <v>77</v>
      </c>
      <c r="C76" s="4" t="s">
        <v>157</v>
      </c>
      <c r="D76" s="16">
        <v>244</v>
      </c>
      <c r="E76" s="35">
        <v>242100</v>
      </c>
      <c r="F76" s="35">
        <v>0</v>
      </c>
      <c r="G76" s="35">
        <f t="shared" si="6"/>
        <v>242100</v>
      </c>
    </row>
    <row r="77" spans="1:7" ht="19.5" customHeight="1" thickBot="1">
      <c r="A77" s="1" t="s">
        <v>56</v>
      </c>
      <c r="B77" s="21" t="s">
        <v>78</v>
      </c>
      <c r="C77" s="3"/>
      <c r="D77" s="3"/>
      <c r="E77" s="33">
        <f>E80+E78+E82</f>
        <v>100140</v>
      </c>
      <c r="F77" s="33">
        <f>F80+F78+F82</f>
        <v>0</v>
      </c>
      <c r="G77" s="33">
        <f t="shared" si="0"/>
        <v>100140</v>
      </c>
    </row>
    <row r="78" spans="1:7" ht="102.75" customHeight="1" thickBot="1">
      <c r="A78" s="81" t="s">
        <v>148</v>
      </c>
      <c r="B78" s="23" t="s">
        <v>79</v>
      </c>
      <c r="C78" s="16">
        <v>1101470450</v>
      </c>
      <c r="D78" s="3"/>
      <c r="E78" s="35">
        <f>E79</f>
        <v>0</v>
      </c>
      <c r="F78" s="35">
        <f>F79</f>
        <v>0</v>
      </c>
      <c r="G78" s="35">
        <f t="shared" si="0"/>
        <v>0</v>
      </c>
    </row>
    <row r="79" spans="1:7" ht="30" customHeight="1" thickBot="1">
      <c r="A79" s="80" t="s">
        <v>117</v>
      </c>
      <c r="B79" s="23" t="s">
        <v>79</v>
      </c>
      <c r="C79" s="16">
        <v>1101470450</v>
      </c>
      <c r="D79" s="16">
        <v>244</v>
      </c>
      <c r="E79" s="35">
        <v>0</v>
      </c>
      <c r="F79" s="35">
        <v>0</v>
      </c>
      <c r="G79" s="35">
        <f t="shared" si="0"/>
        <v>0</v>
      </c>
    </row>
    <row r="80" spans="1:7" ht="161.25" customHeight="1" thickBot="1">
      <c r="A80" s="15" t="s">
        <v>57</v>
      </c>
      <c r="B80" s="23" t="s">
        <v>79</v>
      </c>
      <c r="C80" s="4">
        <v>9900081440</v>
      </c>
      <c r="D80" s="16"/>
      <c r="E80" s="35">
        <f>E81</f>
        <v>100140</v>
      </c>
      <c r="F80" s="35">
        <f>F81</f>
        <v>0</v>
      </c>
      <c r="G80" s="35">
        <f t="shared" si="0"/>
        <v>100140</v>
      </c>
    </row>
    <row r="81" spans="1:7" ht="27.75" customHeight="1" thickBot="1">
      <c r="A81" s="15" t="s">
        <v>55</v>
      </c>
      <c r="B81" s="23" t="s">
        <v>79</v>
      </c>
      <c r="C81" s="4">
        <v>9900081440</v>
      </c>
      <c r="D81" s="16">
        <v>540</v>
      </c>
      <c r="E81" s="35">
        <v>100140</v>
      </c>
      <c r="F81" s="35">
        <v>0</v>
      </c>
      <c r="G81" s="35">
        <f t="shared" si="0"/>
        <v>100140</v>
      </c>
    </row>
    <row r="82" spans="1:7" ht="27.75" customHeight="1" thickBot="1">
      <c r="A82" s="15" t="s">
        <v>149</v>
      </c>
      <c r="B82" s="23" t="s">
        <v>79</v>
      </c>
      <c r="C82" s="4">
        <v>9900081440</v>
      </c>
      <c r="D82" s="16"/>
      <c r="E82" s="35">
        <f>E83</f>
        <v>0</v>
      </c>
      <c r="F82" s="35">
        <f>F83</f>
        <v>0</v>
      </c>
      <c r="G82" s="35">
        <f t="shared" si="0"/>
        <v>0</v>
      </c>
    </row>
    <row r="83" spans="1:7" ht="27.75" customHeight="1" thickBot="1">
      <c r="A83" s="80" t="s">
        <v>117</v>
      </c>
      <c r="B83" s="23" t="s">
        <v>79</v>
      </c>
      <c r="C83" s="4">
        <v>9900081440</v>
      </c>
      <c r="D83" s="16">
        <v>244</v>
      </c>
      <c r="E83" s="35">
        <v>0</v>
      </c>
      <c r="F83" s="35">
        <v>0</v>
      </c>
      <c r="G83" s="35">
        <f t="shared" si="0"/>
        <v>0</v>
      </c>
    </row>
    <row r="84" spans="1:7" ht="18" customHeight="1" thickBot="1">
      <c r="A84" s="1" t="s">
        <v>58</v>
      </c>
      <c r="B84" s="21">
        <v>1000</v>
      </c>
      <c r="C84" s="2"/>
      <c r="D84" s="2"/>
      <c r="E84" s="33">
        <f t="shared" ref="E84:F86" si="7">E85</f>
        <v>295395</v>
      </c>
      <c r="F84" s="33">
        <f t="shared" si="7"/>
        <v>73848.509999999995</v>
      </c>
      <c r="G84" s="33">
        <f t="shared" si="0"/>
        <v>221546.49</v>
      </c>
    </row>
    <row r="85" spans="1:7" ht="26.25" thickBot="1">
      <c r="A85" s="15" t="s">
        <v>59</v>
      </c>
      <c r="B85" s="23">
        <v>1001</v>
      </c>
      <c r="C85" s="2"/>
      <c r="D85" s="3"/>
      <c r="E85" s="35">
        <f t="shared" si="7"/>
        <v>295395</v>
      </c>
      <c r="F85" s="35">
        <f t="shared" si="7"/>
        <v>73848.509999999995</v>
      </c>
      <c r="G85" s="35">
        <f t="shared" si="0"/>
        <v>221546.49</v>
      </c>
    </row>
    <row r="86" spans="1:7" ht="77.25" thickBot="1">
      <c r="A86" s="15" t="s">
        <v>60</v>
      </c>
      <c r="B86" s="23">
        <v>1001</v>
      </c>
      <c r="C86" s="4">
        <v>9900081490</v>
      </c>
      <c r="D86" s="2"/>
      <c r="E86" s="35">
        <f t="shared" si="7"/>
        <v>295395</v>
      </c>
      <c r="F86" s="35">
        <f t="shared" si="7"/>
        <v>73848.509999999995</v>
      </c>
      <c r="G86" s="35">
        <f t="shared" si="0"/>
        <v>221546.49</v>
      </c>
    </row>
    <row r="87" spans="1:7" ht="51.75" thickBot="1">
      <c r="A87" s="15" t="s">
        <v>61</v>
      </c>
      <c r="B87" s="23">
        <v>1001</v>
      </c>
      <c r="C87" s="4">
        <v>9900081490</v>
      </c>
      <c r="D87" s="16">
        <v>312</v>
      </c>
      <c r="E87" s="35">
        <v>295395</v>
      </c>
      <c r="F87" s="35">
        <v>73848.509999999995</v>
      </c>
      <c r="G87" s="35">
        <f t="shared" si="0"/>
        <v>221546.49</v>
      </c>
    </row>
    <row r="88" spans="1:7" ht="26.25" thickBot="1">
      <c r="A88" s="55" t="s">
        <v>119</v>
      </c>
      <c r="B88" s="21" t="s">
        <v>118</v>
      </c>
      <c r="C88" s="16"/>
      <c r="D88" s="16"/>
      <c r="E88" s="33">
        <f>E89</f>
        <v>0</v>
      </c>
      <c r="F88" s="33">
        <f>F89</f>
        <v>0</v>
      </c>
      <c r="G88" s="33">
        <f t="shared" si="0"/>
        <v>0</v>
      </c>
    </row>
    <row r="89" spans="1:7" ht="157.5" customHeight="1" thickBot="1">
      <c r="A89" s="51" t="s">
        <v>57</v>
      </c>
      <c r="B89" s="23" t="s">
        <v>118</v>
      </c>
      <c r="C89" s="4">
        <v>9900081450</v>
      </c>
      <c r="D89" s="16"/>
      <c r="E89" s="35">
        <f>E90</f>
        <v>0</v>
      </c>
      <c r="F89" s="35">
        <f>F90</f>
        <v>0</v>
      </c>
      <c r="G89" s="35">
        <f t="shared" si="0"/>
        <v>0</v>
      </c>
    </row>
    <row r="90" spans="1:7" ht="27.75" customHeight="1" thickBot="1">
      <c r="A90" s="15" t="s">
        <v>55</v>
      </c>
      <c r="B90" s="23" t="s">
        <v>118</v>
      </c>
      <c r="C90" s="4">
        <v>9900081450</v>
      </c>
      <c r="D90" s="16" t="s">
        <v>62</v>
      </c>
      <c r="E90" s="35">
        <v>0</v>
      </c>
      <c r="F90" s="35">
        <v>0</v>
      </c>
      <c r="G90" s="35">
        <f t="shared" si="0"/>
        <v>0</v>
      </c>
    </row>
    <row r="91" spans="1:7" ht="40.5" customHeight="1" thickBot="1">
      <c r="A91" s="1" t="s">
        <v>63</v>
      </c>
      <c r="B91" s="21"/>
      <c r="C91" s="3"/>
      <c r="D91" s="3"/>
      <c r="E91" s="33"/>
      <c r="F91" s="33">
        <v>4401299.88</v>
      </c>
      <c r="G91" s="33"/>
    </row>
  </sheetData>
  <mergeCells count="3">
    <mergeCell ref="A2:G2"/>
    <mergeCell ref="A3:G3"/>
    <mergeCell ref="C1:G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topLeftCell="A4" workbookViewId="0">
      <selection activeCell="R13" sqref="R13"/>
    </sheetView>
  </sheetViews>
  <sheetFormatPr defaultRowHeight="15"/>
  <cols>
    <col min="2" max="2" width="9.140625" customWidth="1"/>
    <col min="3" max="3" width="18.42578125" customWidth="1"/>
    <col min="4" max="4" width="13.5703125" customWidth="1"/>
    <col min="5" max="5" width="12.28515625" customWidth="1"/>
    <col min="6" max="6" width="23.5703125" customWidth="1"/>
    <col min="7" max="8" width="9.140625" hidden="1" customWidth="1"/>
  </cols>
  <sheetData>
    <row r="1" spans="1:8" ht="147" customHeight="1" thickBot="1">
      <c r="A1" s="24"/>
      <c r="F1" s="38" t="s">
        <v>105</v>
      </c>
      <c r="G1" s="27"/>
    </row>
    <row r="2" spans="1:8" ht="18.75">
      <c r="A2" s="37" t="s">
        <v>82</v>
      </c>
    </row>
    <row r="3" spans="1:8" ht="18.75" customHeight="1">
      <c r="A3" s="108" t="s">
        <v>95</v>
      </c>
      <c r="B3" s="108"/>
      <c r="C3" s="108"/>
      <c r="D3" s="108"/>
      <c r="E3" s="108"/>
      <c r="F3" s="108"/>
      <c r="G3" s="18"/>
      <c r="H3" s="18"/>
    </row>
    <row r="4" spans="1:8" ht="18.75" customHeight="1">
      <c r="A4" s="109" t="s">
        <v>100</v>
      </c>
      <c r="B4" s="109"/>
      <c r="C4" s="109"/>
      <c r="D4" s="109"/>
      <c r="E4" s="109"/>
      <c r="F4" s="109"/>
      <c r="G4" s="18"/>
      <c r="H4" s="18"/>
    </row>
    <row r="5" spans="1:8" ht="18.75" customHeight="1">
      <c r="A5" s="113" t="s">
        <v>83</v>
      </c>
      <c r="B5" s="113"/>
      <c r="C5" s="113"/>
      <c r="D5" s="113"/>
      <c r="E5" s="113"/>
      <c r="F5" s="113"/>
      <c r="G5" s="26"/>
      <c r="H5" s="26"/>
    </row>
    <row r="6" spans="1:8" ht="18.75" customHeight="1">
      <c r="A6" s="115" t="s">
        <v>168</v>
      </c>
      <c r="B6" s="115"/>
      <c r="C6" s="115"/>
      <c r="D6" s="115"/>
      <c r="E6" s="115"/>
      <c r="F6" s="115"/>
      <c r="G6" s="115"/>
      <c r="H6" s="115"/>
    </row>
    <row r="7" spans="1:8" ht="39">
      <c r="A7" s="116" t="s">
        <v>1</v>
      </c>
      <c r="B7" s="116"/>
      <c r="C7" s="28" t="s">
        <v>84</v>
      </c>
      <c r="D7" s="28" t="s">
        <v>3</v>
      </c>
      <c r="E7" s="28" t="s">
        <v>4</v>
      </c>
      <c r="F7" s="28" t="s">
        <v>5</v>
      </c>
    </row>
    <row r="8" spans="1:8" ht="51" customHeight="1">
      <c r="A8" s="114" t="s">
        <v>85</v>
      </c>
      <c r="B8" s="114"/>
      <c r="C8" s="9"/>
      <c r="D8" s="39"/>
      <c r="E8" s="39">
        <v>-4401299.88</v>
      </c>
      <c r="F8" s="39"/>
    </row>
    <row r="9" spans="1:8" ht="27" customHeight="1">
      <c r="A9" s="114" t="s">
        <v>86</v>
      </c>
      <c r="B9" s="114"/>
      <c r="C9" s="8" t="s">
        <v>106</v>
      </c>
      <c r="D9" s="39"/>
      <c r="E9" s="39">
        <v>-4401299.88</v>
      </c>
      <c r="F9" s="39"/>
    </row>
    <row r="10" spans="1:8" ht="33.75" customHeight="1">
      <c r="A10" s="114" t="s">
        <v>87</v>
      </c>
      <c r="B10" s="114"/>
      <c r="C10" s="8" t="s">
        <v>88</v>
      </c>
      <c r="D10" s="39">
        <v>-8057306.9000000004</v>
      </c>
      <c r="E10" s="39">
        <v>-5616232.29</v>
      </c>
      <c r="F10" s="49" t="s">
        <v>107</v>
      </c>
    </row>
    <row r="11" spans="1:8" ht="52.5" customHeight="1">
      <c r="A11" s="114" t="s">
        <v>89</v>
      </c>
      <c r="B11" s="114"/>
      <c r="C11" s="8" t="s">
        <v>90</v>
      </c>
      <c r="D11" s="39">
        <v>-8057306.9000000004</v>
      </c>
      <c r="E11" s="39">
        <v>-5616232.29</v>
      </c>
      <c r="F11" s="49" t="s">
        <v>107</v>
      </c>
    </row>
    <row r="12" spans="1:8" ht="36.75" customHeight="1">
      <c r="A12" s="114" t="s">
        <v>91</v>
      </c>
      <c r="B12" s="114"/>
      <c r="C12" s="8" t="s">
        <v>92</v>
      </c>
      <c r="D12" s="39">
        <v>8057306.9000000004</v>
      </c>
      <c r="E12" s="39">
        <v>1214932.4099999999</v>
      </c>
      <c r="F12" s="49" t="s">
        <v>107</v>
      </c>
    </row>
    <row r="13" spans="1:8" ht="51" customHeight="1">
      <c r="A13" s="114" t="s">
        <v>93</v>
      </c>
      <c r="B13" s="114"/>
      <c r="C13" s="8" t="s">
        <v>94</v>
      </c>
      <c r="D13" s="39">
        <v>8057306.9000000004</v>
      </c>
      <c r="E13" s="39">
        <v>1214932.4099999999</v>
      </c>
      <c r="F13" s="49" t="s">
        <v>107</v>
      </c>
    </row>
    <row r="14" spans="1:8">
      <c r="A14" s="25"/>
      <c r="B14" s="25"/>
      <c r="C14" s="25"/>
      <c r="D14" s="25"/>
      <c r="E14" s="25"/>
      <c r="F14" s="25"/>
    </row>
  </sheetData>
  <mergeCells count="11">
    <mergeCell ref="A13:B13"/>
    <mergeCell ref="A6:H6"/>
    <mergeCell ref="A7:B7"/>
    <mergeCell ref="A8:B8"/>
    <mergeCell ref="A9:B9"/>
    <mergeCell ref="A10:B10"/>
    <mergeCell ref="A5:F5"/>
    <mergeCell ref="A3:F3"/>
    <mergeCell ref="A4:F4"/>
    <mergeCell ref="A11:B11"/>
    <mergeCell ref="A12:B1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2022-04-12T08:07:09Z</dcterms:modified>
</cp:coreProperties>
</file>